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giá'!$A$4:$E$111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sofa văn phòng Hòa Phát</t>
        </is>
      </c>
    </row>
    <row r="2">
      <c r="A2" s="5" t="inlineStr">
        <is>
          <t xml:space="preserve">Giá cập nhật ngày 21/09/2026 - Nguồn: https://noithathoaphat.com/bao-gia-sofa-van-phong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BSF91</t>
        </is>
      </c>
      <c r="C5" s="3" t="inlineStr">
        <is>
          <t xml:space="preserve">Bàn sofa cao cấp BSF91</t>
        </is>
      </c>
      <c r="D5" s="4">
        <v>7121000</v>
      </c>
      <c r="E5" s="7" t="str">
        <f>HYPERLINK("https://noithathoaphat.com/ban-sofa-cao-cap-bsf91","Xem chi tiết")</f>
        <v>Xem chi tiết</v>
      </c>
    </row>
    <row r="6">
      <c r="A6" s="6">
        <v>2</v>
      </c>
      <c r="B6" s="3" t="inlineStr">
        <is>
          <t xml:space="preserve">BSF92, BSF92B</t>
        </is>
      </c>
      <c r="C6" s="3" t="inlineStr">
        <is>
          <t xml:space="preserve">Bàn sofa Hòa Phát BSF92</t>
        </is>
      </c>
      <c r="D6" s="4">
        <v>6053000</v>
      </c>
      <c r="E6" s="7" t="str">
        <f>HYPERLINK("https://noithathoaphat.com/ban-sofa-hoa-phat-bsf92","Xem chi tiết")</f>
        <v>Xem chi tiết</v>
      </c>
    </row>
    <row r="7">
      <c r="A7" s="6">
        <v>3</v>
      </c>
      <c r="B7" s="3" t="inlineStr">
        <is>
          <t xml:space="preserve">BSF93, BSF93B</t>
        </is>
      </c>
      <c r="C7" s="3" t="inlineStr">
        <is>
          <t xml:space="preserve">Bàn sofa cao cấp BSF93</t>
        </is>
      </c>
      <c r="D7" s="4">
        <v>6224000</v>
      </c>
      <c r="E7" s="7" t="str">
        <f>HYPERLINK("https://noithathoaphat.com/ban-sofa-cao-cap-bsf93","Xem chi tiết")</f>
        <v>Xem chi tiết</v>
      </c>
    </row>
    <row r="8">
      <c r="A8" s="6">
        <v>4</v>
      </c>
      <c r="B8" s="3" t="inlineStr">
        <is>
          <t xml:space="preserve">BSF94, BSF94B</t>
        </is>
      </c>
      <c r="C8" s="3" t="inlineStr">
        <is>
          <t xml:space="preserve">Bàn sofa cao cấp BSF94</t>
        </is>
      </c>
      <c r="D8" s="4">
        <v>6308000</v>
      </c>
      <c r="E8" s="7" t="str">
        <f>HYPERLINK("https://noithathoaphat.com/ban-sofa-cao-cap-bsf94","Xem chi tiết")</f>
        <v>Xem chi tiết</v>
      </c>
    </row>
    <row r="9">
      <c r="A9" s="6">
        <v>5</v>
      </c>
      <c r="B9" s="3" t="inlineStr">
        <is>
          <t xml:space="preserve">BSF98</t>
        </is>
      </c>
      <c r="C9" s="3" t="inlineStr">
        <is>
          <t xml:space="preserve">Bàn sofa cao cấp BSF98</t>
        </is>
      </c>
      <c r="D9" s="4">
        <v>6369000</v>
      </c>
      <c r="E9" s="7" t="str">
        <f>HYPERLINK("https://noithathoaphat.com/ban-sofa-cao-cap-bsf98","Xem chi tiết")</f>
        <v>Xem chi tiết</v>
      </c>
    </row>
    <row r="10">
      <c r="A10" s="6">
        <v>6</v>
      </c>
      <c r="B10" s="3" t="inlineStr">
        <is>
          <t xml:space="preserve">BSF301</t>
        </is>
      </c>
      <c r="C10" s="3" t="inlineStr">
        <is>
          <t xml:space="preserve">Bàn sofa cao cấp BSF301</t>
        </is>
      </c>
      <c r="D10" s="4">
        <v>3623000</v>
      </c>
      <c r="E10" s="7" t="str">
        <f>HYPERLINK("https://noithathoaphat.com/ban-sofa-cao-cap-bsf301","Xem chi tiết")</f>
        <v>Xem chi tiết</v>
      </c>
    </row>
    <row r="11">
      <c r="A11" s="6">
        <v>7</v>
      </c>
      <c r="B11" s="3" t="inlineStr">
        <is>
          <t xml:space="preserve">BSF61V</t>
        </is>
      </c>
      <c r="C11" s="3" t="inlineStr">
        <is>
          <t xml:space="preserve">Bàn sofa BSF61V</t>
        </is>
      </c>
      <c r="D11" s="4">
        <v>2499000</v>
      </c>
      <c r="E11" s="7" t="str">
        <f>HYPERLINK("https://noithathoaphat.com/ban-sofa-bsf61v","Xem chi tiết")</f>
        <v>Xem chi tiết</v>
      </c>
    </row>
    <row r="12">
      <c r="A12" s="6">
        <v>8</v>
      </c>
      <c r="B12" s="3" t="inlineStr">
        <is>
          <t xml:space="preserve">BSF62V</t>
        </is>
      </c>
      <c r="C12" s="3" t="inlineStr">
        <is>
          <t xml:space="preserve">Bàn sofa BSF62V</t>
        </is>
      </c>
      <c r="D12" s="4">
        <v>2777000</v>
      </c>
      <c r="E12" s="7" t="str">
        <f>HYPERLINK("https://noithathoaphat.com/ban-sofa-bsf62v","Xem chi tiết")</f>
        <v>Xem chi tiết</v>
      </c>
    </row>
    <row r="13">
      <c r="A13" s="6">
        <v>9</v>
      </c>
      <c r="B13" s="3" t="inlineStr">
        <is>
          <t xml:space="preserve">BSF64V</t>
        </is>
      </c>
      <c r="C13" s="3" t="inlineStr">
        <is>
          <t xml:space="preserve">Bàn sofa BSF64V</t>
        </is>
      </c>
      <c r="D13" s="4">
        <v>5706000</v>
      </c>
      <c r="E13" s="7" t="str">
        <f>HYPERLINK("https://noithathoaphat.com/ban-sofa-bsf64v","Xem chi tiết")</f>
        <v>Xem chi tiết</v>
      </c>
    </row>
    <row r="14">
      <c r="A14" s="6">
        <v>10</v>
      </c>
      <c r="B14" s="3" t="inlineStr">
        <is>
          <t xml:space="preserve">BSF406-40</t>
        </is>
      </c>
      <c r="C14" s="3" t="inlineStr">
        <is>
          <t xml:space="preserve">Bàn sofa BSF406-40</t>
        </is>
      </c>
      <c r="D14" s="4">
        <v>533000</v>
      </c>
      <c r="E14" s="7" t="str">
        <f>HYPERLINK("https://noithathoaphat.com/ban-sofa-bsf406-40","Xem chi tiết")</f>
        <v>Xem chi tiết</v>
      </c>
    </row>
    <row r="15">
      <c r="A15" s="6">
        <v>11</v>
      </c>
      <c r="B15" s="3" t="inlineStr">
        <is>
          <t xml:space="preserve">BSF65</t>
        </is>
      </c>
      <c r="C15" s="3" t="inlineStr">
        <is>
          <t xml:space="preserve">Bàn sofa BSF65</t>
        </is>
      </c>
      <c r="D15" s="4">
        <v>1981000</v>
      </c>
      <c r="E15" s="7" t="str">
        <f>HYPERLINK("https://noithathoaphat.com/ban-sofa-bsf65","Xem chi tiết")</f>
        <v>Xem chi tiết</v>
      </c>
    </row>
    <row r="16">
      <c r="A16" s="6">
        <v>12</v>
      </c>
      <c r="B16" s="3" t="inlineStr">
        <is>
          <t xml:space="preserve">BSF85</t>
        </is>
      </c>
      <c r="C16" s="3" t="inlineStr">
        <is>
          <t xml:space="preserve">Bàn sofa BSF85</t>
        </is>
      </c>
      <c r="D16" s="4">
        <v>1489000</v>
      </c>
      <c r="E16" s="7" t="str">
        <f>HYPERLINK("https://noithathoaphat.com/ban-sofa-bsf85","Xem chi tiết")</f>
        <v>Xem chi tiết</v>
      </c>
    </row>
    <row r="17">
      <c r="A17" s="6">
        <v>13</v>
      </c>
      <c r="B17" s="3" t="inlineStr">
        <is>
          <t xml:space="preserve">BSF86</t>
        </is>
      </c>
      <c r="C17" s="3" t="inlineStr">
        <is>
          <t xml:space="preserve">Bàn sofa BSF86</t>
        </is>
      </c>
      <c r="D17" s="4">
        <v>2284000</v>
      </c>
      <c r="E17" s="7" t="str">
        <f>HYPERLINK("https://noithathoaphat.com/ban-sofa-bsf86","Xem chi tiết")</f>
        <v>Xem chi tiết</v>
      </c>
    </row>
    <row r="18">
      <c r="A18" s="6">
        <v>14</v>
      </c>
      <c r="B18" s="3" t="inlineStr">
        <is>
          <t xml:space="preserve">BSF81</t>
        </is>
      </c>
      <c r="C18" s="3" t="inlineStr">
        <is>
          <t xml:space="preserve">Bàn sofa BSF81</t>
        </is>
      </c>
      <c r="D18" s="4">
        <v>1666000</v>
      </c>
      <c r="E18" s="7" t="str">
        <f>HYPERLINK("https://noithathoaphat.com/ban-sofa-bsf81","Xem chi tiết")</f>
        <v>Xem chi tiết</v>
      </c>
    </row>
    <row r="19">
      <c r="A19" s="6">
        <v>15</v>
      </c>
      <c r="B19" s="3" t="inlineStr">
        <is>
          <t xml:space="preserve">BSF80</t>
        </is>
      </c>
      <c r="C19" s="3" t="inlineStr">
        <is>
          <t xml:space="preserve">Bàn sofa BSF80</t>
        </is>
      </c>
      <c r="D19" s="4">
        <v>2461000</v>
      </c>
      <c r="E19" s="7" t="str">
        <f>HYPERLINK("https://noithathoaphat.com/ban-sofa-bsf80","Xem chi tiết")</f>
        <v>Xem chi tiết</v>
      </c>
    </row>
    <row r="20">
      <c r="A20" s="6">
        <v>16</v>
      </c>
      <c r="B20" s="3" t="inlineStr">
        <is>
          <t xml:space="preserve">SF01, SF01-1, SF01-3</t>
        </is>
      </c>
      <c r="C20" s="3" t="inlineStr">
        <is>
          <t xml:space="preserve">Sofa văn phòng SF01</t>
        </is>
      </c>
      <c r="D20" s="4">
        <v>20101000</v>
      </c>
      <c r="E20" s="7" t="str">
        <f>HYPERLINK("https://noithathoaphat.com/sofa-van-phong-sf01","Xem chi tiết")</f>
        <v>Xem chi tiết</v>
      </c>
    </row>
    <row r="21">
      <c r="A21" s="6">
        <v>17</v>
      </c>
      <c r="B21" s="3" t="inlineStr">
        <is>
          <t xml:space="preserve">SF02, SF02-1, SF02-3</t>
        </is>
      </c>
      <c r="C21" s="3" t="inlineStr">
        <is>
          <t xml:space="preserve">Sofa văn phòng SF02</t>
        </is>
      </c>
      <c r="D21" s="4">
        <v>20101000</v>
      </c>
      <c r="E21" s="7" t="str">
        <f>HYPERLINK("https://noithathoaphat.com/sofa-van-phong-sf02","Xem chi tiết")</f>
        <v>Xem chi tiết</v>
      </c>
    </row>
    <row r="22">
      <c r="A22" s="6">
        <v>18</v>
      </c>
      <c r="B22" s="3" t="inlineStr">
        <is>
          <t xml:space="preserve">SF03, SF03-1, SF03-3</t>
        </is>
      </c>
      <c r="C22" s="3" t="inlineStr">
        <is>
          <t xml:space="preserve">Sofa văn phòng SF03</t>
        </is>
      </c>
      <c r="D22" s="4">
        <v>20101000</v>
      </c>
      <c r="E22" s="7" t="str">
        <f>HYPERLINK("https://noithathoaphat.com/sofa-van-phong-sf03","Xem chi tiết")</f>
        <v>Xem chi tiết</v>
      </c>
    </row>
    <row r="23">
      <c r="A23" s="6">
        <v>19</v>
      </c>
      <c r="B23" s="3" t="inlineStr">
        <is>
          <t xml:space="preserve">SF11</t>
        </is>
      </c>
      <c r="C23" s="3" t="inlineStr">
        <is>
          <t xml:space="preserve">Sofa văn phòng SF11</t>
        </is>
      </c>
      <c r="D23" s="4">
        <v>16828000</v>
      </c>
      <c r="E23" s="7" t="str">
        <f>HYPERLINK("https://noithathoaphat.com/sofa-van-phong-sf11","Xem chi tiết")</f>
        <v>Xem chi tiết</v>
      </c>
    </row>
    <row r="24">
      <c r="A24" s="6">
        <v>20</v>
      </c>
      <c r="B24" s="3" t="inlineStr">
        <is>
          <t xml:space="preserve">SF12, SF12-1, SF12-3</t>
        </is>
      </c>
      <c r="C24" s="3" t="inlineStr">
        <is>
          <t xml:space="preserve">Sofa văn phòng SF12</t>
        </is>
      </c>
      <c r="D24" s="4">
        <v>17542000</v>
      </c>
      <c r="E24" s="7" t="str">
        <f>HYPERLINK("https://noithathoaphat.com/sofa-van-phong-sf12","Xem chi tiết")</f>
        <v>Xem chi tiết</v>
      </c>
    </row>
    <row r="25">
      <c r="A25" s="6">
        <v>21</v>
      </c>
      <c r="B25" s="3" t="inlineStr">
        <is>
          <t xml:space="preserve">SF21, SF21-1, SF21-3</t>
        </is>
      </c>
      <c r="C25" s="3" t="inlineStr">
        <is>
          <t xml:space="preserve">Sofa văn phòng SF21</t>
        </is>
      </c>
      <c r="D25" s="4">
        <v>19903000</v>
      </c>
      <c r="E25" s="7" t="str">
        <f>HYPERLINK("https://noithathoaphat.com/sofa-van-phong-sf21","Xem chi tiết")</f>
        <v>Xem chi tiết</v>
      </c>
    </row>
    <row r="26">
      <c r="A26" s="6">
        <v>22</v>
      </c>
      <c r="B26" s="3" t="inlineStr">
        <is>
          <t xml:space="preserve">SFD01</t>
        </is>
      </c>
      <c r="C26" s="3" t="inlineStr">
        <is>
          <t xml:space="preserve">Ghế đôn sofa SFD01</t>
        </is>
      </c>
      <c r="D26" s="4">
        <v>940000</v>
      </c>
      <c r="E26" s="7" t="str">
        <f>HYPERLINK("https://noithathoaphat.com/ghe-don-sofa-sfd01","Xem chi tiết")</f>
        <v>Xem chi tiết</v>
      </c>
    </row>
    <row r="27">
      <c r="A27" s="6">
        <v>23</v>
      </c>
      <c r="B27" s="3" t="inlineStr">
        <is>
          <t xml:space="preserve">SF23, SF23-1, SF23-3</t>
        </is>
      </c>
      <c r="C27" s="3" t="inlineStr">
        <is>
          <t xml:space="preserve">Sofa văn phòng SF23</t>
        </is>
      </c>
      <c r="D27" s="4">
        <v>20675000</v>
      </c>
      <c r="E27" s="7" t="str">
        <f>HYPERLINK("https://noithathoaphat.com/sofa-van-phong-sf23","Xem chi tiết")</f>
        <v>Xem chi tiết</v>
      </c>
    </row>
    <row r="28">
      <c r="A28" s="6">
        <v>24</v>
      </c>
      <c r="B28" s="3" t="inlineStr">
        <is>
          <t xml:space="preserve">SF31, SF31-1, SF31-3</t>
        </is>
      </c>
      <c r="C28" s="3" t="inlineStr">
        <is>
          <t xml:space="preserve">Sofa văn phòng SF31</t>
        </is>
      </c>
      <c r="D28" s="4">
        <v>14140000</v>
      </c>
      <c r="E28" s="7" t="str">
        <f>HYPERLINK("https://noithathoaphat.com/sofa-van-phong-sf31","Xem chi tiết")</f>
        <v>Xem chi tiết</v>
      </c>
    </row>
    <row r="29">
      <c r="A29" s="6">
        <v>25</v>
      </c>
      <c r="B29" s="3" t="inlineStr">
        <is>
          <t xml:space="preserve">SF32, SF32-1, SF32-3</t>
        </is>
      </c>
      <c r="C29" s="3" t="inlineStr">
        <is>
          <t xml:space="preserve">Sofa văn phòng SF32</t>
        </is>
      </c>
      <c r="D29" s="4">
        <v>15496000</v>
      </c>
      <c r="E29" s="7" t="str">
        <f>HYPERLINK("https://noithathoaphat.com/sofa-van-phong-sf32","Xem chi tiết")</f>
        <v>Xem chi tiết</v>
      </c>
    </row>
    <row r="30">
      <c r="A30" s="6">
        <v>26</v>
      </c>
      <c r="B30" s="3" t="inlineStr">
        <is>
          <t xml:space="preserve">SF33, SF33-1, SF33-3</t>
        </is>
      </c>
      <c r="C30" s="3" t="inlineStr">
        <is>
          <t xml:space="preserve">Sofa văn phòng SF33</t>
        </is>
      </c>
      <c r="D30" s="4">
        <v>16618000</v>
      </c>
      <c r="E30" s="7" t="str">
        <f>HYPERLINK("https://noithathoaphat.com/sofa-van-phong-sf33","Xem chi tiết")</f>
        <v>Xem chi tiết</v>
      </c>
    </row>
    <row r="31">
      <c r="A31" s="6">
        <v>27</v>
      </c>
      <c r="B31" s="3" t="inlineStr">
        <is>
          <t xml:space="preserve">SF34, SF34-1, SF34-3</t>
        </is>
      </c>
      <c r="C31" s="3" t="inlineStr">
        <is>
          <t xml:space="preserve">Sofa văn phòng SF34</t>
        </is>
      </c>
      <c r="D31" s="4">
        <v>16303000</v>
      </c>
      <c r="E31" s="7" t="str">
        <f>HYPERLINK("https://noithathoaphat.com/sofa-van-phong-sf34","Xem chi tiết")</f>
        <v>Xem chi tiết</v>
      </c>
    </row>
    <row r="32">
      <c r="A32" s="6">
        <v>28</v>
      </c>
      <c r="B32" s="3" t="inlineStr">
        <is>
          <t xml:space="preserve">SF80, SF80-1, SF80-3</t>
        </is>
      </c>
      <c r="C32" s="3" t="inlineStr">
        <is>
          <t xml:space="preserve">Sofa văn phòng SF80</t>
        </is>
      </c>
      <c r="D32" s="4">
        <v>14642000</v>
      </c>
      <c r="E32" s="7" t="str">
        <f>HYPERLINK("https://noithathoaphat.com/sofa-van-phong-sf80","Xem chi tiết")</f>
        <v>Xem chi tiết</v>
      </c>
    </row>
    <row r="33">
      <c r="A33" s="6">
        <v>29</v>
      </c>
      <c r="B33" s="3" t="inlineStr">
        <is>
          <t xml:space="preserve">KG61V</t>
        </is>
      </c>
      <c r="C33" s="3" t="inlineStr">
        <is>
          <t xml:space="preserve">Kệ góc KG61V</t>
        </is>
      </c>
      <c r="D33" s="4">
        <v>1629000</v>
      </c>
      <c r="E33" s="7" t="str">
        <f>HYPERLINK("https://noithathoaphat.com/ke-goc-kg61v","Xem chi tiết")</f>
        <v>Xem chi tiết</v>
      </c>
    </row>
    <row r="34">
      <c r="A34" s="6">
        <v>30</v>
      </c>
      <c r="B34" s="3" t="inlineStr">
        <is>
          <t xml:space="preserve">KG62V</t>
        </is>
      </c>
      <c r="C34" s="3" t="inlineStr">
        <is>
          <t xml:space="preserve">Kệ góc KG62V</t>
        </is>
      </c>
      <c r="D34" s="4">
        <v>1780000</v>
      </c>
      <c r="E34" s="7" t="str">
        <f>HYPERLINK("https://noithathoaphat.com/ke-goc-kg62v","Xem chi tiết")</f>
        <v>Xem chi tiết</v>
      </c>
    </row>
    <row r="35">
      <c r="A35" s="6">
        <v>31</v>
      </c>
      <c r="B35" s="3" t="inlineStr">
        <is>
          <t xml:space="preserve">SB62A</t>
        </is>
      </c>
      <c r="C35" s="3" t="inlineStr">
        <is>
          <t xml:space="preserve">Ghế sofa bọc da SB62A</t>
        </is>
      </c>
      <c r="D35" s="4">
        <v>2860000</v>
      </c>
      <c r="E35" s="7" t="str">
        <f>HYPERLINK("https://noithathoaphat.com/ghe-sofa-boc-da-sb62a","Xem chi tiết")</f>
        <v>Xem chi tiết</v>
      </c>
    </row>
    <row r="36">
      <c r="A36" s="6">
        <v>32</v>
      </c>
      <c r="B36" s="3" t="inlineStr">
        <is>
          <t xml:space="preserve">SF61, SF61-4</t>
        </is>
      </c>
      <c r="C36" s="3" t="inlineStr">
        <is>
          <t xml:space="preserve">Sofa gia đình SF61</t>
        </is>
      </c>
      <c r="D36" s="4">
        <v>15111000</v>
      </c>
      <c r="E36" s="7" t="str">
        <f>HYPERLINK("https://noithathoaphat.com/sofa-gia-dinh-sf61","Xem chi tiết")</f>
        <v>Xem chi tiết</v>
      </c>
    </row>
    <row r="37">
      <c r="A37" s="6">
        <v>33</v>
      </c>
      <c r="B37" s="3" t="inlineStr">
        <is>
          <t xml:space="preserve">SF62, SF62-3, SF62-4</t>
        </is>
      </c>
      <c r="C37" s="3" t="inlineStr">
        <is>
          <t xml:space="preserve">Sofa gia đình SF62</t>
        </is>
      </c>
      <c r="D37" s="4">
        <v>15602000</v>
      </c>
      <c r="E37" s="7" t="str">
        <f>HYPERLINK("https://noithathoaphat.com/sofa-gia-dinh-sf62","Xem chi tiết")</f>
        <v>Xem chi tiết</v>
      </c>
    </row>
    <row r="38">
      <c r="A38" s="6">
        <v>34</v>
      </c>
      <c r="B38" s="3" t="inlineStr">
        <is>
          <t xml:space="preserve">SF63, SF63-3, SF63-4</t>
        </is>
      </c>
      <c r="C38" s="3" t="inlineStr">
        <is>
          <t xml:space="preserve">Sofa gia đình SF63</t>
        </is>
      </c>
      <c r="D38" s="4">
        <v>20538000</v>
      </c>
      <c r="E38" s="7" t="str">
        <f>HYPERLINK("https://noithathoaphat.com/sofa-gia-dinh-sf63","Xem chi tiết")</f>
        <v>Xem chi tiết</v>
      </c>
    </row>
    <row r="39">
      <c r="A39" s="6">
        <v>35</v>
      </c>
      <c r="B39" s="3" t="inlineStr">
        <is>
          <t xml:space="preserve">SF66, SF66A</t>
        </is>
      </c>
      <c r="C39" s="3" t="inlineStr">
        <is>
          <t xml:space="preserve">Sofa gia đình SF66</t>
        </is>
      </c>
      <c r="D39" s="4">
        <v>13939000</v>
      </c>
      <c r="E39" s="7" t="str">
        <f>HYPERLINK("https://noithathoaphat.com/sofa-gia-dinh-sf66","Xem chi tiết")</f>
        <v>Xem chi tiết</v>
      </c>
    </row>
    <row r="40">
      <c r="A40" s="6">
        <v>36</v>
      </c>
      <c r="B40" s="3" t="inlineStr">
        <is>
          <t xml:space="preserve">SF66A, SF66A-4</t>
        </is>
      </c>
      <c r="C40" s="3" t="inlineStr">
        <is>
          <t xml:space="preserve">Ghế sofa da SF66A</t>
        </is>
      </c>
      <c r="D40" s="4">
        <v>14782000</v>
      </c>
      <c r="E40" s="7" t="str">
        <f>HYPERLINK("https://noithathoaphat.com/ghe-sofa-da-sf66a","Xem chi tiết")</f>
        <v>Xem chi tiết</v>
      </c>
    </row>
    <row r="41">
      <c r="A41" s="6">
        <v>37</v>
      </c>
      <c r="B41" s="3" t="inlineStr">
        <is>
          <t xml:space="preserve">SF67, SF67-4</t>
        </is>
      </c>
      <c r="C41" s="3" t="inlineStr">
        <is>
          <t xml:space="preserve">Ghế sofa da SF67</t>
        </is>
      </c>
      <c r="D41" s="4">
        <v>15956000</v>
      </c>
      <c r="E41" s="7" t="str">
        <f>HYPERLINK("https://noithathoaphat.com/ghe-sofa-da-sf67","Xem chi tiết")</f>
        <v>Xem chi tiết</v>
      </c>
    </row>
    <row r="42">
      <c r="A42" s="6">
        <v>38</v>
      </c>
      <c r="B42" s="3" t="inlineStr">
        <is>
          <t xml:space="preserve"> SF69</t>
        </is>
      </c>
      <c r="C42" s="3" t="inlineStr">
        <is>
          <t xml:space="preserve">Ghế sofa góc SF69</t>
        </is>
      </c>
      <c r="D42" s="4">
        <v>14933000</v>
      </c>
      <c r="E42" s="7" t="str">
        <f>HYPERLINK("https://noithathoaphat.com/ghe-sofa-goc-sf69","Xem chi tiết")</f>
        <v>Xem chi tiết</v>
      </c>
    </row>
    <row r="43">
      <c r="A43" s="6">
        <v>39</v>
      </c>
      <c r="B43" s="3" t="inlineStr">
        <is>
          <t xml:space="preserve">SF101A</t>
        </is>
      </c>
      <c r="C43" s="3" t="inlineStr">
        <is>
          <t xml:space="preserve">Sofa gia đình SF101A</t>
        </is>
      </c>
      <c r="D43" s="4">
        <v>18897000</v>
      </c>
      <c r="E43" s="7" t="str">
        <f>HYPERLINK("https://noithathoaphat.com/sofa-gia-dinh-sf101a","Xem chi tiết")</f>
        <v>Xem chi tiết</v>
      </c>
    </row>
    <row r="44">
      <c r="A44" s="6">
        <v>40</v>
      </c>
      <c r="B44" s="3" t="inlineStr">
        <is>
          <t xml:space="preserve">SF107A, SF107A-4</t>
        </is>
      </c>
      <c r="C44" s="3" t="inlineStr">
        <is>
          <t xml:space="preserve">Sofa gia đình SF107A</t>
        </is>
      </c>
      <c r="D44" s="4">
        <v>18064000</v>
      </c>
      <c r="E44" s="7" t="str">
        <f>HYPERLINK("https://noithathoaphat.com/sofa-gia-dinh-sf107a","Xem chi tiết")</f>
        <v>Xem chi tiết</v>
      </c>
    </row>
    <row r="45">
      <c r="A45" s="6">
        <v>41</v>
      </c>
      <c r="B45" s="3" t="inlineStr">
        <is>
          <t xml:space="preserve">SF125A, SF125A-4</t>
        </is>
      </c>
      <c r="C45" s="3" t="inlineStr">
        <is>
          <t xml:space="preserve"> Sofa Hòa Phát SF125A</t>
        </is>
      </c>
      <c r="D45" s="4">
        <v>16727000</v>
      </c>
      <c r="E45" s="7" t="str">
        <f>HYPERLINK("https://noithathoaphat.com/sofa-hoa-phat-sf125a","Xem chi tiết")</f>
        <v>Xem chi tiết</v>
      </c>
    </row>
    <row r="46">
      <c r="A46" s="6">
        <v>42</v>
      </c>
      <c r="B46" s="3" t="inlineStr">
        <is>
          <t xml:space="preserve">SF131A, SF131A-3, SF131A-4</t>
        </is>
      </c>
      <c r="C46" s="3" t="inlineStr">
        <is>
          <t xml:space="preserve">Ghế sofa bọc da SF131A</t>
        </is>
      </c>
      <c r="D46" s="4">
        <v>20702000</v>
      </c>
      <c r="E46" s="7" t="str">
        <f>HYPERLINK("https://noithathoaphat.com/ghe-sofa-boc-da-sf131a","Xem chi tiết")</f>
        <v>Xem chi tiết</v>
      </c>
    </row>
    <row r="47">
      <c r="A47" s="6">
        <v>43</v>
      </c>
      <c r="B47" s="3" t="inlineStr">
        <is>
          <t xml:space="preserve">SF306A, SF306A-1, SF306A-2, SF306A-3</t>
        </is>
      </c>
      <c r="C47" s="3" t="inlineStr">
        <is>
          <t xml:space="preserve">Sofa gia đình SF306A</t>
        </is>
      </c>
      <c r="D47" s="4">
        <v>25801000</v>
      </c>
      <c r="E47" s="7" t="str">
        <f>HYPERLINK("https://noithathoaphat.com/sofa-gia-dinh-sf306a","Xem chi tiết")</f>
        <v>Xem chi tiết</v>
      </c>
    </row>
    <row r="48">
      <c r="A48" s="6">
        <v>44</v>
      </c>
      <c r="B48" s="3" t="inlineStr">
        <is>
          <t xml:space="preserve">SF311A-3</t>
        </is>
      </c>
      <c r="C48" s="3" t="inlineStr">
        <is>
          <t xml:space="preserve">Sofa gia đình cao cấp SF311A-3</t>
        </is>
      </c>
      <c r="D48" s="4">
        <v>10705000</v>
      </c>
      <c r="E48" s="7" t="str">
        <f>HYPERLINK("https://noithathoaphat.com/sofa-gia-dinh-cao-cap-sf311a-3","Xem chi tiết")</f>
        <v>Xem chi tiết</v>
      </c>
    </row>
    <row r="49">
      <c r="A49" s="6">
        <v>45</v>
      </c>
      <c r="B49" s="3" t="inlineStr">
        <is>
          <t xml:space="preserve">SF312, SF312-1, SF312-2, SF312-3</t>
        </is>
      </c>
      <c r="C49" s="3" t="inlineStr">
        <is>
          <t xml:space="preserve">Sofa gia đình SF312</t>
        </is>
      </c>
      <c r="D49" s="4">
        <v>22166000</v>
      </c>
      <c r="E49" s="7" t="str">
        <f>HYPERLINK("https://noithathoaphat.com/sofa-gia-dinh-sf312","Xem chi tiết")</f>
        <v>Xem chi tiết</v>
      </c>
    </row>
    <row r="50">
      <c r="A50" s="6">
        <v>46</v>
      </c>
      <c r="B50" s="3" t="inlineStr">
        <is>
          <t xml:space="preserve">SF313, SF313-1, SF313-2, SF313-3</t>
        </is>
      </c>
      <c r="C50" s="3" t="inlineStr">
        <is>
          <t xml:space="preserve">Sofa gia đình SF313</t>
        </is>
      </c>
      <c r="D50" s="4">
        <v>16763000</v>
      </c>
      <c r="E50" s="7" t="str">
        <f>HYPERLINK("https://noithathoaphat.com/sofa-gia-dinh-sf313","Xem chi tiết")</f>
        <v>Xem chi tiết</v>
      </c>
    </row>
    <row r="51">
      <c r="A51" s="6">
        <v>47</v>
      </c>
      <c r="B51" s="3" t="inlineStr">
        <is>
          <t xml:space="preserve">SF601, SF601-3, SF601-4</t>
        </is>
      </c>
      <c r="C51" s="3" t="inlineStr">
        <is>
          <t xml:space="preserve">Sofa gia đình SF601</t>
        </is>
      </c>
      <c r="D51" s="4">
        <v>17509000</v>
      </c>
      <c r="E51" s="7" t="str">
        <f>HYPERLINK("https://noithathoaphat.com/sofa-gia-dinh-sf601","Xem chi tiết")</f>
        <v>Xem chi tiết</v>
      </c>
    </row>
    <row r="52">
      <c r="A52" s="6">
        <v>48</v>
      </c>
      <c r="B52" s="3" t="inlineStr">
        <is>
          <t xml:space="preserve">SF35, SF35-1, SF35-3</t>
        </is>
      </c>
      <c r="C52" s="3" t="inlineStr">
        <is>
          <t xml:space="preserve">Ghế sofa SF35</t>
        </is>
      </c>
      <c r="D52" s="4">
        <v>12494000</v>
      </c>
      <c r="E52" s="7" t="str">
        <f>HYPERLINK("https://noithathoaphat.com/ghe-sofa-sf35","Xem chi tiết")</f>
        <v>Xem chi tiết</v>
      </c>
    </row>
    <row r="53">
      <c r="A53" s="6">
        <v>49</v>
      </c>
      <c r="B53" s="3" t="inlineStr">
        <is>
          <t xml:space="preserve">SF36</t>
        </is>
      </c>
      <c r="C53" s="3" t="inlineStr">
        <is>
          <t xml:space="preserve">Ghế sofa da SF36</t>
        </is>
      </c>
      <c r="D53" s="4">
        <v>11197000</v>
      </c>
      <c r="E53" s="7" t="str">
        <f>HYPERLINK("https://noithathoaphat.com/ghe-sofa-da-sf36","Xem chi tiết")</f>
        <v>Xem chi tiết</v>
      </c>
    </row>
    <row r="54">
      <c r="A54" s="6">
        <v>50</v>
      </c>
      <c r="B54" s="3" t="inlineStr">
        <is>
          <t xml:space="preserve">SF37</t>
        </is>
      </c>
      <c r="C54" s="3" t="inlineStr">
        <is>
          <t xml:space="preserve">Ghế sofa da SF37</t>
        </is>
      </c>
      <c r="D54" s="4">
        <v>12376000</v>
      </c>
      <c r="E54" s="7" t="str">
        <f>HYPERLINK("https://noithathoaphat.com/ghe-sofa-da-hoa-phat-sf37","Xem chi tiết")</f>
        <v>Xem chi tiết</v>
      </c>
    </row>
    <row r="55">
      <c r="A55" s="6">
        <v>51</v>
      </c>
      <c r="B55" s="3" t="inlineStr">
        <is>
          <t xml:space="preserve">SF81-1</t>
        </is>
      </c>
      <c r="C55" s="3" t="inlineStr">
        <is>
          <t xml:space="preserve">Sofa bọc nỉ SF81-1</t>
        </is>
      </c>
      <c r="D55" s="4">
        <v>2095000</v>
      </c>
      <c r="E55" s="7" t="str">
        <f>HYPERLINK("https://noithathoaphat.com/sofa-boc-ni-sf81-1","Xem chi tiết")</f>
        <v>Xem chi tiết</v>
      </c>
    </row>
    <row r="56">
      <c r="A56" s="6">
        <v>52</v>
      </c>
      <c r="B56" s="3" t="inlineStr">
        <is>
          <t xml:space="preserve">SF81-2</t>
        </is>
      </c>
      <c r="C56" s="3" t="inlineStr">
        <is>
          <t xml:space="preserve">Sofa bọc nỉ SF81-2</t>
        </is>
      </c>
      <c r="D56" s="4">
        <v>3686000</v>
      </c>
      <c r="E56" s="7" t="str">
        <f>HYPERLINK("https://noithathoaphat.com/sofa-boc-ni-sf81-2","Xem chi tiết")</f>
        <v>Xem chi tiết</v>
      </c>
    </row>
    <row r="57">
      <c r="A57" s="6">
        <v>53</v>
      </c>
      <c r="B57" s="3" t="inlineStr">
        <is>
          <t xml:space="preserve">SF81-3</t>
        </is>
      </c>
      <c r="C57" s="3" t="inlineStr">
        <is>
          <t xml:space="preserve">Sofa bọc nỉ SF81-3</t>
        </is>
      </c>
      <c r="D57" s="4">
        <v>5440000</v>
      </c>
      <c r="E57" s="7" t="str">
        <f>HYPERLINK("https://noithathoaphat.com/sofa-boc-ni-sf81-3","Xem chi tiết")</f>
        <v>Xem chi tiết</v>
      </c>
    </row>
    <row r="58">
      <c r="A58" s="6">
        <v>54</v>
      </c>
      <c r="B58" s="3" t="inlineStr">
        <is>
          <t xml:space="preserve">SF132A, SF132A-3, SF132A-4</t>
        </is>
      </c>
      <c r="C58" s="3" t="inlineStr">
        <is>
          <t xml:space="preserve">Sofa vải nỉ SF132A</t>
        </is>
      </c>
      <c r="D58" s="4">
        <v>15842000</v>
      </c>
      <c r="E58" s="7" t="str">
        <f>HYPERLINK("https://noithathoaphat.com/sofa-vai-ni-sf132a","Xem chi tiết")</f>
        <v>Xem chi tiết</v>
      </c>
    </row>
    <row r="59">
      <c r="A59" s="6">
        <v>55</v>
      </c>
      <c r="B59" s="3" t="inlineStr">
        <is>
          <t xml:space="preserve">BSF24N4</t>
        </is>
      </c>
      <c r="C59" s="3" t="inlineStr">
        <is>
          <t xml:space="preserve">Bàn sofa BSF24N4</t>
        </is>
      </c>
      <c r="D59" s="4">
        <v>6843000</v>
      </c>
      <c r="E59" s="7" t="str">
        <f>HYPERLINK("https://noithathoaphat.com/ban-sofa-bsf24n4","Xem chi tiết")</f>
        <v>Xem chi tiết</v>
      </c>
    </row>
    <row r="60">
      <c r="A60" s="6">
        <v>56</v>
      </c>
      <c r="B60" s="3" t="inlineStr">
        <is>
          <t xml:space="preserve">SF38-1, SF38, SF38-3</t>
        </is>
      </c>
      <c r="C60" s="3" t="inlineStr">
        <is>
          <t xml:space="preserve">Ghế sofa văn phòng SF38-1</t>
        </is>
      </c>
      <c r="D60" s="4">
        <v>4569000</v>
      </c>
      <c r="E60" s="7" t="str">
        <f>HYPERLINK("https://noithathoaphat.com/ghe-sofa-van-phong-sf38-1","Xem chi tiết")</f>
        <v>Xem chi tiết</v>
      </c>
    </row>
    <row r="61">
      <c r="A61" s="6">
        <v>57</v>
      </c>
      <c r="B61" s="3" t="inlineStr">
        <is>
          <t xml:space="preserve">SF317-3</t>
        </is>
      </c>
      <c r="C61" s="3" t="inlineStr">
        <is>
          <t xml:space="preserve">Ghế sofa SF317-3</t>
        </is>
      </c>
      <c r="D61" s="4">
        <v>7978000</v>
      </c>
      <c r="E61" s="7" t="str">
        <f>HYPERLINK("https://noithathoaphat.com/ghe-sofa-sf317-3","Xem chi tiết")</f>
        <v>Xem chi tiết</v>
      </c>
    </row>
    <row r="62">
      <c r="A62" s="6">
        <v>58</v>
      </c>
      <c r="B62" s="3" t="inlineStr">
        <is>
          <t xml:space="preserve">BSF403</t>
        </is>
      </c>
      <c r="C62" s="3" t="inlineStr">
        <is>
          <t xml:space="preserve">Bàn sofa khung thép BSF403</t>
        </is>
      </c>
      <c r="D62" s="4">
        <v>1710000</v>
      </c>
      <c r="E62" s="7" t="str">
        <f>HYPERLINK("https://noithathoaphat.com/ban-sofa-khung-thep-bsf403","Xem chi tiết")</f>
        <v>Xem chi tiết</v>
      </c>
    </row>
    <row r="63">
      <c r="A63" s="6">
        <v>59</v>
      </c>
      <c r="B63" s="3" t="inlineStr">
        <is>
          <t xml:space="preserve">SF39</t>
        </is>
      </c>
      <c r="C63" s="3" t="inlineStr">
        <is>
          <t xml:space="preserve">Bộ ghế sofa da SF39</t>
        </is>
      </c>
      <c r="D63" s="4">
        <v>12926000</v>
      </c>
      <c r="E63" s="7" t="str">
        <f>HYPERLINK("https://noithathoaphat.com/bo-ghe-sofa-da-sf39","Xem chi tiết")</f>
        <v>Xem chi tiết</v>
      </c>
    </row>
    <row r="64">
      <c r="A64" s="6">
        <v>60</v>
      </c>
      <c r="B64" s="3" t="inlineStr">
        <is>
          <t xml:space="preserve">SF505, SF505-3</t>
        </is>
      </c>
      <c r="C64" s="3" t="inlineStr">
        <is>
          <t xml:space="preserve">Bộ ghế sofa SF505-3</t>
        </is>
      </c>
      <c r="D64" s="4">
        <v>16183000</v>
      </c>
      <c r="E64" s="7" t="str">
        <f>HYPERLINK("https://noithathoaphat.com/bo-ghe-sofa-sf505-3","Xem chi tiết")</f>
        <v>Xem chi tiết</v>
      </c>
    </row>
    <row r="65">
      <c r="A65" s="6">
        <v>61</v>
      </c>
      <c r="B65" s="3" t="inlineStr">
        <is>
          <t xml:space="preserve">SF505-4</t>
        </is>
      </c>
      <c r="C65" s="3" t="inlineStr">
        <is>
          <t xml:space="preserve">Bộ ghế sofa SF505-4</t>
        </is>
      </c>
      <c r="D65" s="4">
        <v>18140000</v>
      </c>
      <c r="E65" s="7" t="str">
        <f>HYPERLINK("https://noithathoaphat.com/bo-ghe-sofa-sf505-4","Xem chi tiết")</f>
        <v>Xem chi tiết</v>
      </c>
    </row>
    <row r="66">
      <c r="A66" s="6">
        <v>62</v>
      </c>
      <c r="B66" s="3" t="inlineStr">
        <is>
          <t xml:space="preserve">BSF503</t>
        </is>
      </c>
      <c r="C66" s="3" t="inlineStr">
        <is>
          <t xml:space="preserve">Bàn sofa BSF503</t>
        </is>
      </c>
      <c r="D66" s="4">
        <v>6369000</v>
      </c>
      <c r="E66" s="7" t="str">
        <f>HYPERLINK("https://noithathoaphat.com/ban-sofa-bsf503","Xem chi tiết")</f>
        <v>Xem chi tiết</v>
      </c>
    </row>
    <row r="67">
      <c r="A67" s="6">
        <v>63</v>
      </c>
      <c r="B67" s="3" t="inlineStr">
        <is>
          <t xml:space="preserve">BSF505</t>
        </is>
      </c>
      <c r="C67" s="3" t="inlineStr">
        <is>
          <t xml:space="preserve">Bàn sofa BSF505</t>
        </is>
      </c>
      <c r="D67" s="4">
        <v>6066000</v>
      </c>
      <c r="E67" s="7" t="str">
        <f>HYPERLINK("https://noithathoaphat.com/ban-sofa-bsf505","Xem chi tiết")</f>
        <v>Xem chi tiết</v>
      </c>
    </row>
    <row r="68">
      <c r="A68" s="6">
        <v>64</v>
      </c>
      <c r="B68" s="3" t="inlineStr">
        <is>
          <t xml:space="preserve">BSF409</t>
        </is>
      </c>
      <c r="C68" s="3" t="inlineStr">
        <is>
          <t xml:space="preserve">Bàn sofa cao cấp BSF409</t>
        </is>
      </c>
      <c r="D68" s="4">
        <v>1400000</v>
      </c>
      <c r="E68" s="7" t="str">
        <f>HYPERLINK("https://noithathoaphat.com/ban-sofa-cao-cap-bsf409","Xem chi tiết")</f>
        <v>Xem chi tiết</v>
      </c>
    </row>
    <row r="69">
      <c r="A69" s="6">
        <v>65</v>
      </c>
      <c r="B69" s="3" t="inlineStr">
        <is>
          <t xml:space="preserve">BSF410</t>
        </is>
      </c>
      <c r="C69" s="3" t="inlineStr">
        <is>
          <t xml:space="preserve">Bàn sofa cao cấp BSF410</t>
        </is>
      </c>
      <c r="D69" s="4">
        <v>1376000</v>
      </c>
      <c r="E69" s="7" t="str">
        <f>HYPERLINK("https://noithathoaphat.com/ban-sofa-cao-cap-bsf410","Xem chi tiết")</f>
        <v>Xem chi tiết</v>
      </c>
    </row>
    <row r="70">
      <c r="A70" s="6">
        <v>66</v>
      </c>
      <c r="B70" s="3" t="inlineStr">
        <is>
          <t xml:space="preserve">BSF508, BSF508-60, BSF508-80</t>
        </is>
      </c>
      <c r="C70" s="3" t="inlineStr">
        <is>
          <t xml:space="preserve">Bàn sofa gia đình cao cấp BSF508-60</t>
        </is>
      </c>
      <c r="D70" s="4">
        <v>4719000</v>
      </c>
      <c r="E70" s="7" t="str">
        <f>HYPERLINK("https://noithathoaphat.com/ban-sofa-gia-dinh-cao-cap-bsf508-60","Xem chi tiết")</f>
        <v>Xem chi tiết</v>
      </c>
    </row>
    <row r="71">
      <c r="A71" s="6">
        <v>67</v>
      </c>
      <c r="B71" s="3" t="inlineStr">
        <is>
          <t xml:space="preserve">BSF502</t>
        </is>
      </c>
      <c r="C71" s="3" t="inlineStr">
        <is>
          <t xml:space="preserve">Bàn sofa BSF502</t>
        </is>
      </c>
      <c r="D71" s="4">
        <v>2730000</v>
      </c>
      <c r="E71" s="7" t="str">
        <f>HYPERLINK("https://noithathoaphat.com/ban-sofa-bsf502","Xem chi tiết")</f>
        <v>Xem chi tiết</v>
      </c>
    </row>
    <row r="72">
      <c r="A72" s="6">
        <v>68</v>
      </c>
      <c r="B72" s="3" t="inlineStr">
        <is>
          <t xml:space="preserve">BSF601</t>
        </is>
      </c>
      <c r="C72" s="3" t="inlineStr">
        <is>
          <t xml:space="preserve">Bàn sofa khung inox BSF601</t>
        </is>
      </c>
      <c r="D72" s="4">
        <v>840000</v>
      </c>
      <c r="E72" s="7" t="str">
        <f>HYPERLINK("https://noithathoaphat.com/ban-sofa-khung-inox-bsf601","Xem chi tiết")</f>
        <v>Xem chi tiết</v>
      </c>
    </row>
    <row r="73">
      <c r="A73" s="6">
        <v>69</v>
      </c>
      <c r="B73" s="3" t="inlineStr">
        <is>
          <t xml:space="preserve">SF139</t>
        </is>
      </c>
      <c r="C73" s="3" t="inlineStr">
        <is>
          <t xml:space="preserve">Sofa bọc nỉ SF139</t>
        </is>
      </c>
      <c r="D73" s="4">
        <v>5857000</v>
      </c>
      <c r="E73" s="7" t="str">
        <f>HYPERLINK("https://noithathoaphat.com/sofa-boc-ni-sf139","Xem chi tiết")</f>
        <v>Xem chi tiết</v>
      </c>
    </row>
    <row r="74">
      <c r="A74" s="6">
        <v>70</v>
      </c>
      <c r="B74" s="3" t="inlineStr">
        <is>
          <t xml:space="preserve">SF507, SFD507, SF507-1, SF507-3</t>
        </is>
      </c>
      <c r="C74" s="3" t="inlineStr">
        <is>
          <t xml:space="preserve">Sofa gia đình SF507</t>
        </is>
      </c>
      <c r="D74" s="4">
        <v>16548000</v>
      </c>
      <c r="E74" s="7" t="str">
        <f>HYPERLINK("https://noithathoaphat.com/sofa-gia-dinh-sf507","Xem chi tiết")</f>
        <v>Xem chi tiết</v>
      </c>
    </row>
    <row r="75">
      <c r="A75" s="6">
        <v>71</v>
      </c>
      <c r="B75" s="3" t="inlineStr">
        <is>
          <t xml:space="preserve">SF602</t>
        </is>
      </c>
      <c r="C75" s="3" t="inlineStr">
        <is>
          <t xml:space="preserve">Sofa gia đình SF602</t>
        </is>
      </c>
      <c r="D75" s="4">
        <v>17193000</v>
      </c>
      <c r="E75" s="7" t="str">
        <f>HYPERLINK("https://noithathoaphat.com/sofa-gia-dinh-sf602","Xem chi tiết")</f>
        <v>Xem chi tiết</v>
      </c>
    </row>
    <row r="76">
      <c r="A76" s="6">
        <v>72</v>
      </c>
      <c r="B76" s="3" t="inlineStr">
        <is>
          <t xml:space="preserve">SF504-3</t>
        </is>
      </c>
      <c r="C76" s="3" t="inlineStr">
        <is>
          <t xml:space="preserve">Ghế sofa gia đình SF504-3</t>
        </is>
      </c>
      <c r="D76" s="4">
        <v>14302000</v>
      </c>
      <c r="E76" s="7" t="str">
        <f>HYPERLINK("https://noithathoaphat.com/ghe-sofa-gia-dinh-sf504-3","Xem chi tiết")</f>
        <v>Xem chi tiết</v>
      </c>
    </row>
    <row r="77">
      <c r="A77" s="6">
        <v>73</v>
      </c>
      <c r="B77" s="3" t="inlineStr">
        <is>
          <t xml:space="preserve">BT140</t>
        </is>
      </c>
      <c r="C77" s="3" t="inlineStr">
        <is>
          <t xml:space="preserve">Bàn trà BT140</t>
        </is>
      </c>
      <c r="D77" s="4">
        <v>7073000</v>
      </c>
      <c r="E77" s="7" t="str">
        <f>HYPERLINK("https://noithathoaphat.com/ban-tra-bt140","Xem chi tiết")</f>
        <v>Xem chi tiết</v>
      </c>
    </row>
    <row r="78">
      <c r="A78" s="6">
        <v>74</v>
      </c>
      <c r="B78" s="3" t="inlineStr">
        <is>
          <t xml:space="preserve">GTG201</t>
        </is>
      </c>
      <c r="C78" s="3" t="inlineStr">
        <is>
          <t xml:space="preserve">Ghế thư giãn GTG201</t>
        </is>
      </c>
      <c r="D78" s="4">
        <v>2815000</v>
      </c>
      <c r="E78" s="7" t="str">
        <f>HYPERLINK("https://noithathoaphat.com/ghe-thu-gian-gtg201","Xem chi tiết")</f>
        <v>Xem chi tiết</v>
      </c>
    </row>
    <row r="79">
      <c r="A79" s="6">
        <v>75</v>
      </c>
      <c r="B79" s="3" t="inlineStr">
        <is>
          <t xml:space="preserve">SF511</t>
        </is>
      </c>
      <c r="C79" s="3" t="inlineStr">
        <is>
          <t xml:space="preserve">Sofa gia đình SF511</t>
        </is>
      </c>
      <c r="D79" s="4">
        <v>14344000</v>
      </c>
      <c r="E79" s="7" t="str">
        <f>HYPERLINK("https://noithathoaphat.com/sofa-gia-dinh-sf511","Xem chi tiết")</f>
        <v>Xem chi tiết</v>
      </c>
    </row>
    <row r="80">
      <c r="A80" s="6">
        <v>76</v>
      </c>
      <c r="B80" s="3" t="inlineStr">
        <is>
          <t xml:space="preserve">SF501</t>
        </is>
      </c>
      <c r="C80" s="3" t="inlineStr">
        <is>
          <t xml:space="preserve">Ghế sofa SF501</t>
        </is>
      </c>
      <c r="D80" s="4">
        <v>16317500</v>
      </c>
      <c r="E80" s="7" t="str">
        <f>HYPERLINK("https://noithathoaphat.com/ghe-sofa-sf501","Xem chi tiết")</f>
        <v>Xem chi tiết</v>
      </c>
    </row>
    <row r="81">
      <c r="A81" s="6">
        <v>77</v>
      </c>
      <c r="B81" s="3" t="inlineStr">
        <is>
          <t xml:space="preserve">SF502</t>
        </is>
      </c>
      <c r="C81" s="3" t="inlineStr">
        <is>
          <t xml:space="preserve">Ghế sofa SF502</t>
        </is>
      </c>
      <c r="D81" s="4">
        <v>20248000</v>
      </c>
      <c r="E81" s="7" t="str">
        <f>HYPERLINK("https://noithathoaphat.com/ghe-sofa-sf502","Xem chi tiết")</f>
        <v>Xem chi tiết</v>
      </c>
    </row>
    <row r="82">
      <c r="A82" s="6">
        <v>78</v>
      </c>
      <c r="B82" s="3" t="inlineStr">
        <is>
          <t xml:space="preserve"> SF701,  SF701-1,  SF701-3</t>
        </is>
      </c>
      <c r="C82" s="3" t="inlineStr">
        <is>
          <t xml:space="preserve">Bộ ghế sofa da SF701</t>
        </is>
      </c>
      <c r="D82" s="4">
        <v>12003000</v>
      </c>
      <c r="E82" s="7" t="str">
        <f>HYPERLINK("https://noithathoaphat.com/bo-ghe-sofa-da-sf701","Xem chi tiết")</f>
        <v>Xem chi tiết</v>
      </c>
    </row>
    <row r="83">
      <c r="A83" s="6">
        <v>79</v>
      </c>
      <c r="B83" s="3" t="inlineStr">
        <is>
          <t xml:space="preserve"> SF702,  SF702-1,  SF702 -3</t>
        </is>
      </c>
      <c r="C83" s="3" t="inlineStr">
        <is>
          <t xml:space="preserve">Bộ ghế sofa da SF702</t>
        </is>
      </c>
      <c r="D83" s="4">
        <v>11886000</v>
      </c>
      <c r="E83" s="7" t="str">
        <f>HYPERLINK("https://noithathoaphat.com/bo-ghe-sofa-da-sf702","Xem chi tiết")</f>
        <v>Xem chi tiết</v>
      </c>
    </row>
    <row r="84">
      <c r="A84" s="6">
        <v>80</v>
      </c>
      <c r="B84" s="3" t="inlineStr">
        <is>
          <t xml:space="preserve">SF703, SF703-1, SF703-3</t>
        </is>
      </c>
      <c r="C84" s="3" t="inlineStr">
        <is>
          <t xml:space="preserve">Bộ ghế sofa da SF703</t>
        </is>
      </c>
      <c r="D84" s="4">
        <v>16081000</v>
      </c>
      <c r="E84" s="7" t="str">
        <f>HYPERLINK("https://noithathoaphat.com/bo-ghe-sofa-da-sf703","Xem chi tiết")</f>
        <v>Xem chi tiết</v>
      </c>
    </row>
    <row r="85">
      <c r="A85" s="6">
        <v>81</v>
      </c>
      <c r="B85" s="3" t="inlineStr">
        <is>
          <t xml:space="preserve">SF704, SF704-1, SF704-3</t>
        </is>
      </c>
      <c r="C85" s="3" t="inlineStr">
        <is>
          <t xml:space="preserve">Bộ ghế sofa da SF704</t>
        </is>
      </c>
      <c r="D85" s="4">
        <v>16571000</v>
      </c>
      <c r="E85" s="7" t="str">
        <f>HYPERLINK("https://noithathoaphat.com/bo-ghe-sofa-da-sf704","Xem chi tiết")</f>
        <v>Xem chi tiết</v>
      </c>
    </row>
    <row r="86">
      <c r="A86" s="6">
        <v>82</v>
      </c>
      <c r="B86" s="3" t="inlineStr">
        <is>
          <t xml:space="preserve">SF705, SF705-1. SF705-3</t>
        </is>
      </c>
      <c r="C86" s="3" t="inlineStr">
        <is>
          <t xml:space="preserve">Bộ ghế sofa da SF705</t>
        </is>
      </c>
      <c r="D86" s="4">
        <v>14071000</v>
      </c>
      <c r="E86" s="7" t="str">
        <f>HYPERLINK("https://noithathoaphat.com/bo-ghe-sofa-da-sf705","Xem chi tiết")</f>
        <v>Xem chi tiết</v>
      </c>
    </row>
    <row r="87">
      <c r="A87" s="6">
        <v>83</v>
      </c>
      <c r="B87" s="3" t="inlineStr">
        <is>
          <t xml:space="preserve"> SF513</t>
        </is>
      </c>
      <c r="C87" s="3" t="inlineStr">
        <is>
          <t xml:space="preserve">Bộ ghế sofa SF513</t>
        </is>
      </c>
      <c r="D87" s="4">
        <v>15564000</v>
      </c>
      <c r="E87" s="7" t="str">
        <f>HYPERLINK("https://noithathoaphat.com/bo-ghe-sofa-sf513","Xem chi tiết")</f>
        <v>Xem chi tiết</v>
      </c>
    </row>
    <row r="88">
      <c r="A88" s="6">
        <v>84</v>
      </c>
      <c r="B88" s="3" t="inlineStr">
        <is>
          <t xml:space="preserve">SF516</t>
        </is>
      </c>
      <c r="C88" s="3" t="inlineStr">
        <is>
          <t xml:space="preserve">Ghế sofa bọc da SF516</t>
        </is>
      </c>
      <c r="D88" s="4">
        <v>13873000</v>
      </c>
      <c r="E88" s="7" t="str">
        <f>HYPERLINK("https://noithathoaphat.com/ghe-sofa-boc-da-sf516","Xem chi tiết")</f>
        <v>Xem chi tiết</v>
      </c>
    </row>
    <row r="89">
      <c r="A89" s="6">
        <v>85</v>
      </c>
      <c r="B89" s="3" t="inlineStr">
        <is>
          <t xml:space="preserve">BSF603I</t>
        </is>
      </c>
      <c r="C89" s="3" t="inlineStr">
        <is>
          <t xml:space="preserve">Bàn sofa khung inox BSF603I</t>
        </is>
      </c>
      <c r="D89" s="4">
        <v>1953000</v>
      </c>
      <c r="E89" s="7" t="str">
        <f>HYPERLINK("https://noithathoaphat.com/ban-sofa-khung-inox-bsf603i","Xem chi tiết")</f>
        <v>Xem chi tiết</v>
      </c>
    </row>
    <row r="90">
      <c r="A90" s="6">
        <v>86</v>
      </c>
      <c r="B90" s="3" t="inlineStr">
        <is>
          <t xml:space="preserve">BSF604I</t>
        </is>
      </c>
      <c r="C90" s="3" t="inlineStr">
        <is>
          <t xml:space="preserve">Bàn sofa khung inox BSF604I</t>
        </is>
      </c>
      <c r="D90" s="4">
        <v>1262000</v>
      </c>
      <c r="E90" s="7" t="str">
        <f>HYPERLINK("https://noithathoaphat.com/ban-sofa-khung-inox-bsf604i","Xem chi tiết")</f>
        <v>Xem chi tiết</v>
      </c>
    </row>
    <row r="91">
      <c r="A91" s="6">
        <v>87</v>
      </c>
      <c r="B91" s="3" t="inlineStr">
        <is>
          <t xml:space="preserve">BSF66</t>
        </is>
      </c>
      <c r="C91" s="3" t="inlineStr">
        <is>
          <t xml:space="preserve">Bàn sofa BSF66</t>
        </is>
      </c>
      <c r="D91" s="4">
        <v>2891000</v>
      </c>
      <c r="E91" s="7" t="str">
        <f>HYPERLINK("https://noithathoaphat.com/ban-sofa-bsf66","Xem chi tiết")</f>
        <v>Xem chi tiết</v>
      </c>
    </row>
    <row r="92">
      <c r="A92" s="6">
        <v>88</v>
      </c>
      <c r="B92" s="3" t="inlineStr">
        <is>
          <t xml:space="preserve">KG66</t>
        </is>
      </c>
      <c r="C92" s="3" t="inlineStr">
        <is>
          <t xml:space="preserve">Kệ góc KG66</t>
        </is>
      </c>
      <c r="D92" s="4">
        <v>1880000</v>
      </c>
      <c r="E92" s="7" t="str">
        <f>HYPERLINK("https://noithathoaphat.com/ke-goc-kg66","Xem chi tiết")</f>
        <v>Xem chi tiết</v>
      </c>
    </row>
    <row r="93">
      <c r="A93" s="6">
        <v>89</v>
      </c>
      <c r="B93" s="3" t="inlineStr">
        <is>
          <t xml:space="preserve">SF05</t>
        </is>
      </c>
      <c r="C93" s="3" t="inlineStr">
        <is>
          <t xml:space="preserve">Sofa văn phòng SF05</t>
        </is>
      </c>
      <c r="D93" s="4">
        <v>22941000</v>
      </c>
      <c r="E93" s="7" t="str">
        <f>HYPERLINK("https://noithathoaphat.com/sofa-van-phong-sf05","Xem chi tiết")</f>
        <v>Xem chi tiết</v>
      </c>
    </row>
    <row r="94">
      <c r="A94" s="6">
        <v>90</v>
      </c>
      <c r="B94" s="3" t="inlineStr">
        <is>
          <t xml:space="preserve">SF706</t>
        </is>
      </c>
      <c r="C94" s="3" t="inlineStr">
        <is>
          <t xml:space="preserve">Bộ ghế sofa da SF706</t>
        </is>
      </c>
      <c r="D94" s="4">
        <v>12481000</v>
      </c>
      <c r="E94" s="7" t="str">
        <f>HYPERLINK("https://noithathoaphat.com/bo-ghe-sofa-da-sf706","Xem chi tiết")</f>
        <v>Xem chi tiết</v>
      </c>
    </row>
    <row r="95">
      <c r="A95" s="6">
        <v>91</v>
      </c>
      <c r="B95" s="3" t="inlineStr">
        <is>
          <t xml:space="preserve">BSF67, BSF67V, BSF67VM</t>
        </is>
      </c>
      <c r="C95" s="3" t="inlineStr">
        <is>
          <t xml:space="preserve">Bàn sofa gỗ BSF67</t>
        </is>
      </c>
      <c r="D95" s="4">
        <v>2453000</v>
      </c>
      <c r="E95" s="7" t="str">
        <f>HYPERLINK("https://noithathoaphat.com/ban-sofa-go-bsf67","Xem chi tiết")</f>
        <v>Xem chi tiết</v>
      </c>
    </row>
    <row r="96">
      <c r="A96" s="6">
        <v>92</v>
      </c>
      <c r="B96" s="3" t="inlineStr">
        <is>
          <t xml:space="preserve">BSF412</t>
        </is>
      </c>
      <c r="C96" s="3" t="inlineStr">
        <is>
          <t xml:space="preserve">Bàn sofa BSF412</t>
        </is>
      </c>
      <c r="D96" s="4">
        <v>1988000</v>
      </c>
      <c r="E96" s="7" t="str">
        <f>HYPERLINK("https://noithathoaphat.com/ban-sofa-bsf412","Xem chi tiết")</f>
        <v>Xem chi tiết</v>
      </c>
    </row>
    <row r="97">
      <c r="A97" s="6">
        <v>93</v>
      </c>
      <c r="B97" s="3" t="inlineStr">
        <is>
          <t xml:space="preserve">SF708, SF708-1, SF708-3</t>
        </is>
      </c>
      <c r="C97" s="3" t="inlineStr">
        <is>
          <t xml:space="preserve">Bộ ghế sofa da SF708</t>
        </is>
      </c>
      <c r="D97" s="4">
        <v>14270000</v>
      </c>
      <c r="E97" s="7" t="str">
        <f>HYPERLINK("https://noithathoaphat.com/bo-ghe-sofa-da-sf708","Xem chi tiết")</f>
        <v>Xem chi tiết</v>
      </c>
    </row>
    <row r="98">
      <c r="A98" s="6">
        <v>94</v>
      </c>
      <c r="B98" s="3" t="inlineStr">
        <is>
          <t xml:space="preserve">SF709, SF709-1, SF709-3</t>
        </is>
      </c>
      <c r="C98" s="3" t="inlineStr">
        <is>
          <t xml:space="preserve">Bộ ghế sofa da SF709</t>
        </is>
      </c>
      <c r="D98" s="4">
        <v>15205000</v>
      </c>
      <c r="E98" s="7" t="str">
        <f>HYPERLINK("https://noithathoaphat.com/bo-ghe-sofa-da-sf709","Xem chi tiết")</f>
        <v>Xem chi tiết</v>
      </c>
    </row>
    <row r="99">
      <c r="A99" s="6">
        <v>95</v>
      </c>
      <c r="B99" s="3" t="inlineStr">
        <is>
          <t xml:space="preserve">SF710, SF710-1, SF710-3</t>
        </is>
      </c>
      <c r="C99" s="3" t="inlineStr">
        <is>
          <t xml:space="preserve">Bộ ghế sofa da SF710</t>
        </is>
      </c>
      <c r="D99" s="4">
        <v>12838000</v>
      </c>
      <c r="E99" s="7" t="str">
        <f>HYPERLINK("https://noithathoaphat.com/bo-ghe-sofa-da-sf710","Xem chi tiết")</f>
        <v>Xem chi tiết</v>
      </c>
    </row>
    <row r="100">
      <c r="A100" s="6">
        <v>96</v>
      </c>
      <c r="B100" s="3" t="inlineStr">
        <is>
          <t xml:space="preserve">BSF68</t>
        </is>
      </c>
      <c r="C100" s="3" t="inlineStr">
        <is>
          <t xml:space="preserve">Bàn sofa Hòa Phát BSF68</t>
        </is>
      </c>
      <c r="D100" s="4">
        <v>3332000</v>
      </c>
      <c r="E100" s="7" t="str">
        <f>HYPERLINK("https://noithathoaphat.com/ban-sofa-bsf68","Xem chi tiết")</f>
        <v>Xem chi tiết</v>
      </c>
    </row>
    <row r="101">
      <c r="A101" s="6">
        <v>97</v>
      </c>
      <c r="B101" s="3" t="inlineStr">
        <is>
          <t xml:space="preserve">SF711, SF711-1, SF711-3</t>
        </is>
      </c>
      <c r="C101" s="3" t="inlineStr">
        <is>
          <t xml:space="preserve">Bộ ghế sofa da SF711</t>
        </is>
      </c>
      <c r="D101" s="4">
        <v>12730000</v>
      </c>
      <c r="E101" s="7" t="str">
        <f>HYPERLINK("https://noithathoaphat.com/bo-ghe-sofa-da-sf711","Xem chi tiết")</f>
        <v>Xem chi tiết</v>
      </c>
    </row>
    <row r="102">
      <c r="A102" s="6">
        <v>98</v>
      </c>
      <c r="B102" s="3" t="inlineStr">
        <is>
          <t xml:space="preserve">SF712, SF712-1, SF712-3</t>
        </is>
      </c>
      <c r="C102" s="3" t="inlineStr">
        <is>
          <t xml:space="preserve">Ghế sofa văn phòng SF712</t>
        </is>
      </c>
      <c r="D102" s="4">
        <v>2442000</v>
      </c>
      <c r="E102" s="7" t="str">
        <f>HYPERLINK("https://noithathoaphat.com/ghe-sofa-van-phong-sf712","Xem chi tiết")</f>
        <v>Xem chi tiết</v>
      </c>
    </row>
    <row r="103">
      <c r="A103" s="6">
        <v>99</v>
      </c>
      <c r="B103" s="3" t="inlineStr">
        <is>
          <t xml:space="preserve">Ghế thư giãn GTG202</t>
        </is>
      </c>
      <c r="C103" s="3" t="inlineStr">
        <is>
          <t xml:space="preserve">Ghế thư giãn GTG202</t>
        </is>
      </c>
      <c r="D103" s="4">
        <v>5181000</v>
      </c>
      <c r="E103" s="7" t="str">
        <f>HYPERLINK("https://noithathoaphat.com/ghe-thu-gian-gtg202","Xem chi tiết")</f>
        <v>Xem chi tiết</v>
      </c>
    </row>
    <row r="104">
      <c r="A104" s="6">
        <v>100</v>
      </c>
      <c r="B104" s="3" t="inlineStr">
        <is>
          <t xml:space="preserve">SF714, SF714-1, SF714-3</t>
        </is>
      </c>
      <c r="C104" s="3" t="inlineStr">
        <is>
          <t xml:space="preserve">Bộ ghế sofa da SF714</t>
        </is>
      </c>
      <c r="D104" s="4">
        <v>3894000</v>
      </c>
      <c r="E104" s="7" t="str">
        <f>HYPERLINK("https://noithathoaphat.com/bo-ghe-sofa-da-sf714","Xem chi tiết")</f>
        <v>Xem chi tiết</v>
      </c>
    </row>
    <row r="105">
      <c r="A105" s="6">
        <v>101</v>
      </c>
      <c r="B105" s="3" t="inlineStr">
        <is>
          <t xml:space="preserve">SF715</t>
        </is>
      </c>
      <c r="C105" s="3" t="inlineStr">
        <is>
          <t xml:space="preserve">Bộ ghế sofa văn phòng SF715</t>
        </is>
      </c>
      <c r="D105" s="4">
        <v>15089000</v>
      </c>
      <c r="E105" s="7" t="str">
        <f>HYPERLINK("https://noithathoaphat.com/bo-ghe-sofa-van-phong-sf715","Xem chi tiết")</f>
        <v>Xem chi tiết</v>
      </c>
    </row>
    <row r="106">
      <c r="A106" s="6">
        <v>102</v>
      </c>
      <c r="B106" s="3" t="inlineStr">
        <is>
          <t xml:space="preserve">SF717</t>
        </is>
      </c>
      <c r="C106" s="3" t="inlineStr">
        <is>
          <t xml:space="preserve">Bộ ghế sofa văn phòng SF717</t>
        </is>
      </c>
      <c r="D106" s="4">
        <v>12209000</v>
      </c>
      <c r="E106" s="7" t="str">
        <f>HYPERLINK("https://noithathoaphat.com/bo-ghe-sofa-van-phong-sf717","Xem chi tiết")</f>
        <v>Xem chi tiết</v>
      </c>
    </row>
    <row r="107">
      <c r="A107" s="6">
        <v>103</v>
      </c>
      <c r="B107" s="3" t="inlineStr">
        <is>
          <t xml:space="preserve">SF716, SF716-1, SF716-3</t>
        </is>
      </c>
      <c r="C107" s="3" t="inlineStr">
        <is>
          <t xml:space="preserve">Bộ ghế sofa bọc da SF716</t>
        </is>
      </c>
      <c r="D107" s="4">
        <v>265000</v>
      </c>
      <c r="E107" s="7" t="str">
        <f>HYPERLINK("https://noithathoaphat.com/bo-ghe-sofa-boc-da-sf716","Xem chi tiết")</f>
        <v>Xem chi tiết</v>
      </c>
    </row>
    <row r="108">
      <c r="A108" s="6">
        <v>104</v>
      </c>
      <c r="B108" s="3" t="inlineStr">
        <is>
          <t xml:space="preserve">SF322-1, SF322</t>
        </is>
      </c>
      <c r="C108" s="3" t="inlineStr">
        <is>
          <t xml:space="preserve">Sofa gia đình  SF322-1</t>
        </is>
      </c>
      <c r="D108" s="4">
        <v>12724000</v>
      </c>
      <c r="E108" s="7" t="str">
        <f>HYPERLINK("https://noithathoaphat.com/sofa-gia-dinh-sf322-1","Xem chi tiết")</f>
        <v>Xem chi tiết</v>
      </c>
    </row>
    <row r="109">
      <c r="A109" s="6">
        <v>105</v>
      </c>
      <c r="B109" s="3" t="inlineStr">
        <is>
          <t xml:space="preserve">BSF407-60</t>
        </is>
      </c>
      <c r="C109" s="3" t="inlineStr">
        <is>
          <t xml:space="preserve">Bàn sofa BSF407-60</t>
        </is>
      </c>
      <c r="D109" s="4">
        <v>1135000</v>
      </c>
      <c r="E109" s="7" t="str">
        <f>HYPERLINK("https://noithathoaphat.com/ban-sofa-bsf407-60","Xem chi tiết")</f>
        <v>Xem chi tiết</v>
      </c>
    </row>
    <row r="110">
      <c r="A110" s="6">
        <v>106</v>
      </c>
      <c r="B110" s="3" t="inlineStr">
        <is>
          <t xml:space="preserve">BSF407-80</t>
        </is>
      </c>
      <c r="C110" s="3" t="inlineStr">
        <is>
          <t xml:space="preserve">Bàn sofa BSF407-80</t>
        </is>
      </c>
      <c r="D110" s="4">
        <v>1629000</v>
      </c>
      <c r="E110" s="7" t="str">
        <f>HYPERLINK("https://noithathoaphat.com/ban-sofa-bsf407-80","Xem chi tiết")</f>
        <v>Xem chi tiết</v>
      </c>
    </row>
    <row r="111">
      <c r="A111" s="6">
        <v>107</v>
      </c>
      <c r="B111" s="3" t="inlineStr">
        <is>
          <t xml:space="preserve">SF38</t>
        </is>
      </c>
      <c r="C111" s="3" t="inlineStr">
        <is>
          <t xml:space="preserve">Bộ ghế sofa SF38</t>
        </is>
      </c>
      <c r="D111" s="4">
        <v>14761000</v>
      </c>
      <c r="E111" s="7" t="str">
        <f>HYPERLINK("https://noithathoaphat.com/bo-ghe-sofa-sf38","Xem chi tiết")</f>
        <v>Xem chi tiết</v>
      </c>
    </row>
    <row r="113">
      <c r="A113" s="8" t="inlineStr">
        <is>
          <t xml:space="preserve">LƯU Ý</t>
        </is>
      </c>
    </row>
    <row r="114">
      <c r="A114" s="5" t="inlineStr">
        <is>
          <t xml:space="preserve">- Giá được cập nhật tự động theo hệ thống và mang tính tham khảo.</t>
        </is>
      </c>
    </row>
    <row r="115">
      <c r="A115" s="5" t="inlineStr">
        <is>
          <t xml:space="preserve">- Giá chưa bao gồm VAT.</t>
        </is>
      </c>
    </row>
    <row r="116">
      <c r="A116" s="5" t="inlineStr">
        <is>
          <t xml:space="preserve">- Đơn hàng số lượng lớn/dự án có thể áp dụng chính sách giá và chiết khấu riêng.</t>
        </is>
      </c>
    </row>
    <row r="117">
      <c r="A117" s="5" t="inlineStr">
        <is>
          <t xml:space="preserve">Vui lòng liên hệ Sales để được xác nhận giá và chính sách bán hàng trước khi đặt hàng.</t>
        </is>
      </c>
    </row>
    <row r="118">
      <c r="A118" s="5" t="inlineStr">
        <is>
          <t xml:space="preserve">Phòng Bán hàng: 0972.019.889 - 0932.317.198 - 0942.155.688</t>
        </is>
      </c>
    </row>
  </sheetData>
  <autoFilter ref="A4:E111"/>
  <pageMargins left="0.5" right="0.5" top="0.6" bottom="0.6" header="0.3" footer="0.3"/>
  <pageSetup paperSize="9" orientation="portrait"/>
</worksheet>
</file>