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giá'!$A$4:$E$107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ghế trưởng phòng</t>
        </is>
      </c>
    </row>
    <row r="2">
      <c r="A2" s="5" t="inlineStr">
        <is>
          <t xml:space="preserve">Giá cập nhật ngày 11/10/2026 - Nguồn: https://noithathoaphat.com/bao-gia-ghe-truong-phong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SG926</t>
        </is>
      </c>
      <c r="C5" s="3" t="inlineStr">
        <is>
          <t xml:space="preserve">Ghế lãnh đạo SG926</t>
        </is>
      </c>
      <c r="D5" s="4">
        <v>2381000</v>
      </c>
      <c r="E5" s="7" t="str">
        <f>HYPERLINK("https://noithathoaphat.com/ghe-lanh-dao-sg926","Xem chi tiết")</f>
        <v>Xem chi tiết</v>
      </c>
    </row>
    <row r="6">
      <c r="A6" s="6">
        <v>2</v>
      </c>
      <c r="B6" s="3" t="inlineStr">
        <is>
          <t xml:space="preserve">SG927</t>
        </is>
      </c>
      <c r="C6" s="3" t="inlineStr">
        <is>
          <t xml:space="preserve">Ghế lãnh đạo SG927</t>
        </is>
      </c>
      <c r="D6" s="4">
        <v>2060000</v>
      </c>
      <c r="E6" s="7" t="str">
        <f>HYPERLINK("https://noithathoaphat.com/ghe-lanh-dao-sg927","Xem chi tiết")</f>
        <v>Xem chi tiết</v>
      </c>
    </row>
    <row r="7">
      <c r="A7" s="6">
        <v>3</v>
      </c>
      <c r="B7" s="3" t="inlineStr">
        <is>
          <t xml:space="preserve">SG928</t>
        </is>
      </c>
      <c r="C7" s="3" t="inlineStr">
        <is>
          <t xml:space="preserve">Ghế lãnh đạo SG928</t>
        </is>
      </c>
      <c r="D7" s="4">
        <v>3907000</v>
      </c>
      <c r="E7" s="7" t="str">
        <f>HYPERLINK("https://noithathoaphat.com/ghe-lanh-dao-sg928","Xem chi tiết")</f>
        <v>Xem chi tiết</v>
      </c>
    </row>
    <row r="8">
      <c r="A8" s="6">
        <v>4</v>
      </c>
      <c r="B8" s="3" t="inlineStr">
        <is>
          <t xml:space="preserve">SG929</t>
        </is>
      </c>
      <c r="C8" s="3" t="inlineStr">
        <is>
          <t xml:space="preserve">Ghế lãnh đạo SG929</t>
        </is>
      </c>
      <c r="D8" s="4">
        <v>3918000</v>
      </c>
      <c r="E8" s="7" t="str">
        <f>HYPERLINK("https://noithathoaphat.com/ghe-lanh-dao-sg929","Xem chi tiết")</f>
        <v>Xem chi tiết</v>
      </c>
    </row>
    <row r="9">
      <c r="A9" s="6">
        <v>5</v>
      </c>
      <c r="B9" s="3" t="inlineStr">
        <is>
          <t xml:space="preserve">GL331</t>
        </is>
      </c>
      <c r="C9" s="3" t="inlineStr">
        <is>
          <t xml:space="preserve">Ghế lưới lưng cao GL331</t>
        </is>
      </c>
      <c r="D9" s="4">
        <v>2048000</v>
      </c>
      <c r="E9" s="7" t="str">
        <f>HYPERLINK("https://noithathoaphat.com/ghe-luoi-lung-cao-gl331","Xem chi tiết")</f>
        <v>Xem chi tiết</v>
      </c>
    </row>
    <row r="10">
      <c r="A10" s="6">
        <v>6</v>
      </c>
      <c r="B10" s="3" t="inlineStr">
        <is>
          <t xml:space="preserve">GL333</t>
        </is>
      </c>
      <c r="C10" s="3" t="inlineStr">
        <is>
          <t xml:space="preserve">Ghế lưới lưng cao GL333</t>
        </is>
      </c>
      <c r="D10" s="4">
        <v>2370000</v>
      </c>
      <c r="E10" s="7" t="str">
        <f>HYPERLINK("https://noithathoaphat.com/ghe-luoi-lung-cao-gl333","Xem chi tiết")</f>
        <v>Xem chi tiết</v>
      </c>
    </row>
    <row r="11">
      <c r="A11" s="6">
        <v>7</v>
      </c>
      <c r="B11" s="3" t="inlineStr">
        <is>
          <t xml:space="preserve">GL334</t>
        </is>
      </c>
      <c r="C11" s="3" t="inlineStr">
        <is>
          <t xml:space="preserve">Ghế lưới lưng cao GL334</t>
        </is>
      </c>
      <c r="D11" s="4">
        <v>2442000</v>
      </c>
      <c r="E11" s="7" t="str">
        <f>HYPERLINK("https://noithathoaphat.com/ghe-luoi-lung-cao-gl334","Xem chi tiết")</f>
        <v>Xem chi tiết</v>
      </c>
    </row>
    <row r="12">
      <c r="A12" s="6">
        <v>8</v>
      </c>
      <c r="B12" s="3" t="inlineStr">
        <is>
          <t xml:space="preserve">SG930</t>
        </is>
      </c>
      <c r="C12" s="3" t="inlineStr">
        <is>
          <t xml:space="preserve">Ghế lãnh đạo SG930</t>
        </is>
      </c>
      <c r="D12" s="4">
        <v>2479000</v>
      </c>
      <c r="E12" s="7" t="str">
        <f>HYPERLINK("https://noithathoaphat.com/ghe-lanh-dao-sg930","Xem chi tiết")</f>
        <v>Xem chi tiết</v>
      </c>
    </row>
    <row r="13">
      <c r="A13" s="6">
        <v>9</v>
      </c>
      <c r="B13" s="3" t="inlineStr">
        <is>
          <t xml:space="preserve">GL335</t>
        </is>
      </c>
      <c r="C13" s="3" t="inlineStr">
        <is>
          <t xml:space="preserve">Ghế lưới lưng cao GL335</t>
        </is>
      </c>
      <c r="D13" s="4">
        <v>2167000</v>
      </c>
      <c r="E13" s="7" t="str">
        <f>HYPERLINK("https://noithathoaphat.com/ghe-luoi-lung-cao-gl335","Xem chi tiết")</f>
        <v>Xem chi tiết</v>
      </c>
    </row>
    <row r="14">
      <c r="A14" s="6">
        <v>10</v>
      </c>
      <c r="B14" s="3" t="inlineStr">
        <is>
          <t xml:space="preserve">GL336</t>
        </is>
      </c>
      <c r="C14" s="3" t="inlineStr">
        <is>
          <t xml:space="preserve">Ghế lưới lưng cao GL336</t>
        </is>
      </c>
      <c r="D14" s="4">
        <v>2441000</v>
      </c>
      <c r="E14" s="7" t="str">
        <f>HYPERLINK("https://noithathoaphat.com/ghe-luoi-lung-cao-gl336","Xem chi tiết")</f>
        <v>Xem chi tiết</v>
      </c>
    </row>
    <row r="15">
      <c r="A15" s="6">
        <v>11</v>
      </c>
      <c r="B15" s="3" t="inlineStr">
        <is>
          <t xml:space="preserve">GL338</t>
        </is>
      </c>
      <c r="C15" s="3" t="inlineStr">
        <is>
          <t xml:space="preserve">Ghế lưới lưng cao GL338</t>
        </is>
      </c>
      <c r="D15" s="4">
        <v>1632000</v>
      </c>
      <c r="E15" s="7" t="str">
        <f>HYPERLINK("https://noithathoaphat.com/ghe-luoi-lung-cao-gl338","Xem chi tiết")</f>
        <v>Xem chi tiết</v>
      </c>
    </row>
    <row r="16">
      <c r="A16" s="6">
        <v>12</v>
      </c>
      <c r="B16" s="3" t="inlineStr">
        <is>
          <t xml:space="preserve">GL339, GLE06</t>
        </is>
      </c>
      <c r="C16" s="3" t="inlineStr">
        <is>
          <t xml:space="preserve">Ghế lưới lưng cao GL339</t>
        </is>
      </c>
      <c r="D16" s="4">
        <v>3239000</v>
      </c>
      <c r="E16" s="7" t="str">
        <f>HYPERLINK("https://noithathoaphat.com/ghe-luoi-lung-cao-gl339","Xem chi tiết")</f>
        <v>Xem chi tiết</v>
      </c>
    </row>
    <row r="17">
      <c r="A17" s="6">
        <v>13</v>
      </c>
      <c r="B17" s="3" t="inlineStr">
        <is>
          <t xml:space="preserve">SG931</t>
        </is>
      </c>
      <c r="C17" s="3" t="inlineStr">
        <is>
          <t xml:space="preserve">Ghế lãnh đạo SG931</t>
        </is>
      </c>
      <c r="D17" s="4">
        <v>3073000</v>
      </c>
      <c r="E17" s="7" t="str">
        <f>HYPERLINK("https://noithathoaphat.com/ghe-lanh-dao-sg931","Xem chi tiết")</f>
        <v>Xem chi tiết</v>
      </c>
    </row>
    <row r="18">
      <c r="A18" s="6">
        <v>14</v>
      </c>
      <c r="B18" s="3" t="inlineStr">
        <is>
          <t xml:space="preserve">SG932</t>
        </is>
      </c>
      <c r="C18" s="3" t="inlineStr">
        <is>
          <t xml:space="preserve">Ghế lãnh đạo SG932</t>
        </is>
      </c>
      <c r="D18" s="4">
        <v>3038000</v>
      </c>
      <c r="E18" s="7" t="str">
        <f>HYPERLINK("https://noithathoaphat.com/ghe-lanh-dao-sg932","Xem chi tiết")</f>
        <v>Xem chi tiết</v>
      </c>
    </row>
    <row r="19">
      <c r="A19" s="6">
        <v>15</v>
      </c>
      <c r="B19" s="3" t="inlineStr">
        <is>
          <t xml:space="preserve">SG1020B</t>
        </is>
      </c>
      <c r="C19" s="3" t="inlineStr">
        <is>
          <t xml:space="preserve">Ghế da trưởng phòng SG1020B</t>
        </is>
      </c>
      <c r="D19" s="4">
        <v>1834000</v>
      </c>
      <c r="E19" s="7" t="str">
        <f>HYPERLINK("https://noithathoaphat.com/ghe-da-truong-phong-sg1020b","Xem chi tiết")</f>
        <v>Xem chi tiết</v>
      </c>
    </row>
    <row r="20">
      <c r="A20" s="6">
        <v>16</v>
      </c>
      <c r="B20" s="3" t="inlineStr">
        <is>
          <t xml:space="preserve">SG350</t>
        </is>
      </c>
      <c r="C20" s="3" t="inlineStr">
        <is>
          <t xml:space="preserve">Ghế da trưởng phòng SG350</t>
        </is>
      </c>
      <c r="D20" s="4">
        <v>1944000</v>
      </c>
      <c r="E20" s="7" t="str">
        <f>HYPERLINK("https://noithathoaphat.com/ghe-da-truong-phong-sg350","Xem chi tiết")</f>
        <v>Xem chi tiết</v>
      </c>
    </row>
    <row r="21">
      <c r="A21" s="6">
        <v>17</v>
      </c>
      <c r="B21" s="3" t="inlineStr">
        <is>
          <t xml:space="preserve">SG350B</t>
        </is>
      </c>
      <c r="C21" s="3" t="inlineStr">
        <is>
          <t xml:space="preserve">Ghế da trưởng phòng SG350B</t>
        </is>
      </c>
      <c r="D21" s="4">
        <v>1704000</v>
      </c>
      <c r="E21" s="7" t="str">
        <f>HYPERLINK("https://noithathoaphat.com/ghe-da-truong-phong-sg350b","Xem chi tiết")</f>
        <v>Xem chi tiết</v>
      </c>
    </row>
    <row r="22">
      <c r="A22" s="6">
        <v>18</v>
      </c>
      <c r="B22" s="3" t="inlineStr">
        <is>
          <t xml:space="preserve">SG669</t>
        </is>
      </c>
      <c r="C22" s="3" t="inlineStr">
        <is>
          <t xml:space="preserve">Ghế da trưởng phòng SG669</t>
        </is>
      </c>
      <c r="D22" s="4">
        <v>2214000</v>
      </c>
      <c r="E22" s="7" t="str">
        <f>HYPERLINK("https://noithathoaphat.com/ghe-da-truong-phong-sg669-23129","Xem chi tiết")</f>
        <v>Xem chi tiết</v>
      </c>
    </row>
    <row r="23">
      <c r="A23" s="6">
        <v>19</v>
      </c>
      <c r="B23" s="3" t="inlineStr">
        <is>
          <t xml:space="preserve">SG669B</t>
        </is>
      </c>
      <c r="C23" s="3" t="inlineStr">
        <is>
          <t xml:space="preserve">Ghế da trưởng phòng SG669B</t>
        </is>
      </c>
      <c r="D23" s="4">
        <v>1966000</v>
      </c>
      <c r="E23" s="7" t="str">
        <f>HYPERLINK("https://noithathoaphat.com/ghe-da-truong-phong-sg669b-23132","Xem chi tiết")</f>
        <v>Xem chi tiết</v>
      </c>
    </row>
    <row r="24">
      <c r="A24" s="6">
        <v>20</v>
      </c>
      <c r="B24" s="3" t="inlineStr">
        <is>
          <t xml:space="preserve">SG718</t>
        </is>
      </c>
      <c r="C24" s="3" t="inlineStr">
        <is>
          <t xml:space="preserve">Ghế da trưởng phòng SG718</t>
        </is>
      </c>
      <c r="D24" s="4">
        <v>1917000</v>
      </c>
      <c r="E24" s="7" t="str">
        <f>HYPERLINK("https://noithathoaphat.com/ghe-da-truong-phong-sg718","Xem chi tiết")</f>
        <v>Xem chi tiết</v>
      </c>
    </row>
    <row r="25">
      <c r="A25" s="6">
        <v>21</v>
      </c>
      <c r="B25" s="3" t="inlineStr">
        <is>
          <t xml:space="preserve">SG901</t>
        </is>
      </c>
      <c r="C25" s="3" t="inlineStr">
        <is>
          <t xml:space="preserve">Ghế da trưởng phòng SG901</t>
        </is>
      </c>
      <c r="D25" s="4">
        <v>1966000</v>
      </c>
      <c r="E25" s="7" t="str">
        <f>HYPERLINK("https://noithathoaphat.com/ghe-da-truong-phong-sg901","Xem chi tiết")</f>
        <v>Xem chi tiết</v>
      </c>
    </row>
    <row r="26">
      <c r="A26" s="6">
        <v>22</v>
      </c>
      <c r="B26" s="3" t="inlineStr">
        <is>
          <t xml:space="preserve">SG903</t>
        </is>
      </c>
      <c r="C26" s="3" t="inlineStr">
        <is>
          <t xml:space="preserve">Ghế da trưởng phòng SG903</t>
        </is>
      </c>
      <c r="D26" s="4">
        <v>3322000</v>
      </c>
      <c r="E26" s="7" t="str">
        <f>HYPERLINK("https://noithathoaphat.com/ghe-da-truong-phong-sg903","Xem chi tiết")</f>
        <v>Xem chi tiết</v>
      </c>
    </row>
    <row r="27">
      <c r="A27" s="6">
        <v>23</v>
      </c>
      <c r="B27" s="3" t="inlineStr">
        <is>
          <t xml:space="preserve">SG904</t>
        </is>
      </c>
      <c r="C27" s="3" t="inlineStr">
        <is>
          <t xml:space="preserve">Ghế da trưởng phòng SG904</t>
        </is>
      </c>
      <c r="D27" s="4">
        <v>3323000</v>
      </c>
      <c r="E27" s="7" t="str">
        <f>HYPERLINK("https://noithathoaphat.com/ghe-da-truong-phong-sg904","Xem chi tiết")</f>
        <v>Xem chi tiết</v>
      </c>
    </row>
    <row r="28">
      <c r="A28" s="6">
        <v>24</v>
      </c>
      <c r="B28" s="3" t="inlineStr">
        <is>
          <t xml:space="preserve">SG905</t>
        </is>
      </c>
      <c r="C28" s="3" t="inlineStr">
        <is>
          <t xml:space="preserve">Ghế da trưởng phòng SG905</t>
        </is>
      </c>
      <c r="D28" s="4">
        <v>3549000</v>
      </c>
      <c r="E28" s="7" t="str">
        <f>HYPERLINK("https://noithathoaphat.com/ghe-da-truong-phong-sg905","Xem chi tiết")</f>
        <v>Xem chi tiết</v>
      </c>
    </row>
    <row r="29">
      <c r="A29" s="6">
        <v>25</v>
      </c>
      <c r="B29" s="3" t="inlineStr">
        <is>
          <t xml:space="preserve">SG908</t>
        </is>
      </c>
      <c r="C29" s="3" t="inlineStr">
        <is>
          <t xml:space="preserve">Ghế da trưởng phòng SG908</t>
        </is>
      </c>
      <c r="D29" s="4">
        <v>3323000</v>
      </c>
      <c r="E29" s="7" t="str">
        <f>HYPERLINK("https://noithathoaphat.com/ghe-da-truong-phong-sg908","Xem chi tiết")</f>
        <v>Xem chi tiết</v>
      </c>
    </row>
    <row r="30">
      <c r="A30" s="6">
        <v>26</v>
      </c>
      <c r="B30" s="3" t="inlineStr">
        <is>
          <t xml:space="preserve">SG910</t>
        </is>
      </c>
      <c r="C30" s="3" t="inlineStr">
        <is>
          <t xml:space="preserve">Ghế da trưởng phòng SG910</t>
        </is>
      </c>
      <c r="D30" s="4">
        <v>2561000</v>
      </c>
      <c r="E30" s="7" t="str">
        <f>HYPERLINK("https://noithathoaphat.com/ghe-da-truong-phong-sg910","Xem chi tiết")</f>
        <v>Xem chi tiết</v>
      </c>
    </row>
    <row r="31">
      <c r="A31" s="6">
        <v>27</v>
      </c>
      <c r="B31" s="3" t="inlineStr">
        <is>
          <t xml:space="preserve">SG912</t>
        </is>
      </c>
      <c r="C31" s="3" t="inlineStr">
        <is>
          <t xml:space="preserve">Ghế da trưởng phòng SG912</t>
        </is>
      </c>
      <c r="D31" s="4">
        <v>3502000</v>
      </c>
      <c r="E31" s="7" t="str">
        <f>HYPERLINK("https://noithathoaphat.com/ghe-da-truong-phong-sg912","Xem chi tiết")</f>
        <v>Xem chi tiết</v>
      </c>
    </row>
    <row r="32">
      <c r="A32" s="6">
        <v>28</v>
      </c>
      <c r="B32" s="3" t="inlineStr">
        <is>
          <t xml:space="preserve">SG913</t>
        </is>
      </c>
      <c r="C32" s="3" t="inlineStr">
        <is>
          <t xml:space="preserve">Ghế da trưởng phòng SG913</t>
        </is>
      </c>
      <c r="D32" s="4">
        <v>2620000</v>
      </c>
      <c r="E32" s="7" t="str">
        <f>HYPERLINK("https://noithathoaphat.com/ghe-da-truong-phong-sg913","Xem chi tiết")</f>
        <v>Xem chi tiết</v>
      </c>
    </row>
    <row r="33">
      <c r="A33" s="6">
        <v>29</v>
      </c>
      <c r="B33" s="3" t="inlineStr">
        <is>
          <t xml:space="preserve">SG9700</t>
        </is>
      </c>
      <c r="C33" s="3" t="inlineStr">
        <is>
          <t xml:space="preserve">Ghế da trưởng phòng SG9700</t>
        </is>
      </c>
      <c r="D33" s="4">
        <v>2978000</v>
      </c>
      <c r="E33" s="7" t="str">
        <f>HYPERLINK("https://noithathoaphat.com/ghe-da-truong-phong-sg9700","Xem chi tiết")</f>
        <v>Xem chi tiết</v>
      </c>
    </row>
    <row r="34">
      <c r="A34" s="6">
        <v>30</v>
      </c>
      <c r="B34" s="3" t="inlineStr">
        <is>
          <t xml:space="preserve">SG915</t>
        </is>
      </c>
      <c r="C34" s="3" t="inlineStr">
        <is>
          <t xml:space="preserve">Ghế da văn phòng SG915</t>
        </is>
      </c>
      <c r="D34" s="4">
        <v>2954000</v>
      </c>
      <c r="E34" s="7" t="str">
        <f>HYPERLINK("https://noithathoaphat.com/ghe-da-van-phong-sg915","Xem chi tiết")</f>
        <v>Xem chi tiết</v>
      </c>
    </row>
    <row r="35">
      <c r="A35" s="6">
        <v>31</v>
      </c>
      <c r="B35" s="3" t="inlineStr">
        <is>
          <t xml:space="preserve">SG920</t>
        </is>
      </c>
      <c r="C35" s="3" t="inlineStr">
        <is>
          <t xml:space="preserve">Ghế da văn phòng SG920</t>
        </is>
      </c>
      <c r="D35" s="4">
        <v>3656000</v>
      </c>
      <c r="E35" s="7" t="str">
        <f>HYPERLINK("https://noithathoaphat.com/ghe-da-van-phong-sg920","Xem chi tiết")</f>
        <v>Xem chi tiết</v>
      </c>
    </row>
    <row r="36">
      <c r="A36" s="6">
        <v>32</v>
      </c>
      <c r="B36" s="3" t="inlineStr">
        <is>
          <t xml:space="preserve">SG606</t>
        </is>
      </c>
      <c r="C36" s="3" t="inlineStr">
        <is>
          <t xml:space="preserve">Ghế da trưởng phòng SG606</t>
        </is>
      </c>
      <c r="D36" s="4">
        <v>1596000</v>
      </c>
      <c r="E36" s="7" t="str">
        <f>HYPERLINK("https://noithathoaphat.com/ghe-da-truong-phong-sg606","Xem chi tiết")</f>
        <v>Xem chi tiết</v>
      </c>
    </row>
    <row r="37">
      <c r="A37" s="6">
        <v>33</v>
      </c>
      <c r="B37" s="3" t="inlineStr">
        <is>
          <t xml:space="preserve">SG216</t>
        </is>
      </c>
      <c r="C37" s="3" t="inlineStr">
        <is>
          <t xml:space="preserve">Ghế tựa lưng cao SG216</t>
        </is>
      </c>
      <c r="D37" s="4">
        <v>1310000</v>
      </c>
      <c r="E37" s="7" t="str">
        <f>HYPERLINK("https://noithathoaphat.com/ghe-truong-phong-lung-cao-sg216","Xem chi tiết")</f>
        <v>Xem chi tiết</v>
      </c>
    </row>
    <row r="38">
      <c r="A38" s="6">
        <v>34</v>
      </c>
      <c r="B38" s="3" t="inlineStr">
        <is>
          <t xml:space="preserve">SG602</t>
        </is>
      </c>
      <c r="C38" s="3" t="inlineStr">
        <is>
          <t xml:space="preserve">Ghế trưởng phòng SG602</t>
        </is>
      </c>
      <c r="D38" s="4">
        <v>1609000</v>
      </c>
      <c r="E38" s="7" t="str">
        <f>HYPERLINK("https://noithathoaphat.com/ghe-truong-phong-lung-cao-sg602","Xem chi tiết")</f>
        <v>Xem chi tiết</v>
      </c>
    </row>
    <row r="39">
      <c r="A39" s="6">
        <v>35</v>
      </c>
      <c r="B39" s="3" t="inlineStr">
        <is>
          <t xml:space="preserve">SG1425</t>
        </is>
      </c>
      <c r="C39" s="3" t="inlineStr">
        <is>
          <t xml:space="preserve">Ghế trưởng phòng SG1425</t>
        </is>
      </c>
      <c r="D39" s="4">
        <v>1143000</v>
      </c>
      <c r="E39" s="7" t="str">
        <f>HYPERLINK("https://noithathoaphat.com/ghe-truong-phong-lung-trung-sg1425","Xem chi tiết")</f>
        <v>Xem chi tiết</v>
      </c>
    </row>
    <row r="40">
      <c r="A40" s="6">
        <v>36</v>
      </c>
      <c r="B40" s="3" t="inlineStr">
        <is>
          <t xml:space="preserve">SG702</t>
        </is>
      </c>
      <c r="C40" s="3" t="inlineStr">
        <is>
          <t xml:space="preserve">Ghế trưởng phòng SG702</t>
        </is>
      </c>
      <c r="D40" s="4">
        <v>1239000</v>
      </c>
      <c r="E40" s="7" t="str">
        <f>HYPERLINK("https://noithathoaphat.com/ghe-truong-phong-lung-cao-sg702","Xem chi tiết")</f>
        <v>Xem chi tiết</v>
      </c>
    </row>
    <row r="41">
      <c r="A41" s="6">
        <v>37</v>
      </c>
      <c r="B41" s="3" t="inlineStr">
        <is>
          <t xml:space="preserve">SG702B</t>
        </is>
      </c>
      <c r="C41" s="3" t="inlineStr">
        <is>
          <t xml:space="preserve">Ghế trưởng phòng SG702B</t>
        </is>
      </c>
      <c r="D41" s="4">
        <v>1416000</v>
      </c>
      <c r="E41" s="7" t="str">
        <f>HYPERLINK("https://noithathoaphat.com/ghe-truong-phong-lung-cao-sg702b","Xem chi tiết")</f>
        <v>Xem chi tiết</v>
      </c>
    </row>
    <row r="42">
      <c r="A42" s="6">
        <v>38</v>
      </c>
      <c r="B42" s="3" t="inlineStr">
        <is>
          <t xml:space="preserve">SG225</t>
        </is>
      </c>
      <c r="C42" s="3" t="inlineStr">
        <is>
          <t xml:space="preserve">Ghế trưởng phòng SG225</t>
        </is>
      </c>
      <c r="D42" s="4">
        <v>1275000</v>
      </c>
      <c r="E42" s="7" t="str">
        <f>HYPERLINK("https://noithathoaphat.com/ghe-truong-phong-lung-trung-sg225","Xem chi tiết")</f>
        <v>Xem chi tiết</v>
      </c>
    </row>
    <row r="43">
      <c r="A43" s="6">
        <v>39</v>
      </c>
      <c r="B43" s="3" t="inlineStr">
        <is>
          <t xml:space="preserve">SG704B</t>
        </is>
      </c>
      <c r="C43" s="3" t="inlineStr">
        <is>
          <t xml:space="preserve">Ghế trưởng phòng SG704B</t>
        </is>
      </c>
      <c r="D43" s="4">
        <v>1358000</v>
      </c>
      <c r="E43" s="7" t="str">
        <f>HYPERLINK("https://noithathoaphat.com/ghe-truong-phong-lung-cao-sg704b","Xem chi tiết")</f>
        <v>Xem chi tiết</v>
      </c>
    </row>
    <row r="44">
      <c r="A44" s="6">
        <v>40</v>
      </c>
      <c r="B44" s="3" t="inlineStr">
        <is>
          <t xml:space="preserve">SG601</t>
        </is>
      </c>
      <c r="C44" s="3" t="inlineStr">
        <is>
          <t xml:space="preserve">Ghế trưởng phòng SG601</t>
        </is>
      </c>
      <c r="D44" s="4">
        <v>1477000</v>
      </c>
      <c r="E44" s="7" t="str">
        <f>HYPERLINK("https://noithathoaphat.com/ghe-truong-phong-lung-trung-sg601","Xem chi tiết")</f>
        <v>Xem chi tiết</v>
      </c>
    </row>
    <row r="45">
      <c r="A45" s="6">
        <v>41</v>
      </c>
      <c r="B45" s="3" t="inlineStr">
        <is>
          <t xml:space="preserve">SG603</t>
        </is>
      </c>
      <c r="C45" s="3" t="inlineStr">
        <is>
          <t xml:space="preserve">Ghế trưởng phòng SG603</t>
        </is>
      </c>
      <c r="D45" s="4">
        <v>1727000</v>
      </c>
      <c r="E45" s="7" t="str">
        <f>HYPERLINK("https://noithathoaphat.com/ghe-truong-phong-lung-trung-sg603","Xem chi tiết")</f>
        <v>Xem chi tiết</v>
      </c>
    </row>
    <row r="46">
      <c r="A46" s="6">
        <v>42</v>
      </c>
      <c r="B46" s="3" t="inlineStr">
        <is>
          <t xml:space="preserve">SG704</t>
        </is>
      </c>
      <c r="C46" s="3" t="inlineStr">
        <is>
          <t xml:space="preserve">Ghế trưởng phòng SG704</t>
        </is>
      </c>
      <c r="D46" s="4">
        <v>1298000</v>
      </c>
      <c r="E46" s="7" t="str">
        <f>HYPERLINK("https://noithathoaphat.com/ghe-truong-phong-lung-cao-sg704","Xem chi tiết")</f>
        <v>Xem chi tiết</v>
      </c>
    </row>
    <row r="47">
      <c r="A47" s="6">
        <v>43</v>
      </c>
      <c r="B47" s="3" t="inlineStr">
        <is>
          <t xml:space="preserve">SG710</t>
        </is>
      </c>
      <c r="C47" s="3" t="inlineStr">
        <is>
          <t xml:space="preserve">Ghế trưởng phòng SG710</t>
        </is>
      </c>
      <c r="D47" s="4">
        <v>1310000</v>
      </c>
      <c r="E47" s="7" t="str">
        <f>HYPERLINK("https://noithathoaphat.com/ghe-truong-phong-lung-trung-sg710","Xem chi tiết")</f>
        <v>Xem chi tiết</v>
      </c>
    </row>
    <row r="48">
      <c r="A48" s="6">
        <v>44</v>
      </c>
      <c r="B48" s="3" t="inlineStr">
        <is>
          <t xml:space="preserve">SG711</t>
        </is>
      </c>
      <c r="C48" s="3" t="inlineStr">
        <is>
          <t xml:space="preserve">Ghế trưởng phòng SG711</t>
        </is>
      </c>
      <c r="D48" s="4">
        <v>1500000</v>
      </c>
      <c r="E48" s="7" t="str">
        <f>HYPERLINK("https://noithathoaphat.com/ghe-truong-phong-lung-trung-sg711","Xem chi tiết")</f>
        <v>Xem chi tiết</v>
      </c>
    </row>
    <row r="49">
      <c r="A49" s="6">
        <v>45</v>
      </c>
      <c r="B49" s="3" t="inlineStr">
        <is>
          <t xml:space="preserve">SG712</t>
        </is>
      </c>
      <c r="C49" s="3" t="inlineStr">
        <is>
          <t xml:space="preserve">Ghế trưởng phòng SG712</t>
        </is>
      </c>
      <c r="D49" s="4">
        <v>1203000</v>
      </c>
      <c r="E49" s="7" t="str">
        <f>HYPERLINK("https://noithathoaphat.com/ghe-truong-phong-lung-trung-sg712","Xem chi tiết")</f>
        <v>Xem chi tiết</v>
      </c>
    </row>
    <row r="50">
      <c r="A50" s="6">
        <v>46</v>
      </c>
      <c r="B50" s="3" t="inlineStr">
        <is>
          <t xml:space="preserve">SG721</t>
        </is>
      </c>
      <c r="C50" s="3" t="inlineStr">
        <is>
          <t xml:space="preserve">Ghế trưởng phòng SG721</t>
        </is>
      </c>
      <c r="D50" s="4">
        <v>1502000</v>
      </c>
      <c r="E50" s="7" t="str">
        <f>HYPERLINK("https://noithathoaphat.com/ghe-truong-phong-lung-trung-sg721","Xem chi tiết")</f>
        <v>Xem chi tiết</v>
      </c>
    </row>
    <row r="51">
      <c r="A51" s="6">
        <v>47</v>
      </c>
      <c r="B51" s="3" t="inlineStr">
        <is>
          <t xml:space="preserve">SG811</t>
        </is>
      </c>
      <c r="C51" s="3" t="inlineStr">
        <is>
          <t xml:space="preserve">Ghế trưởng phòng SG811</t>
        </is>
      </c>
      <c r="D51" s="4">
        <v>1489000</v>
      </c>
      <c r="E51" s="7" t="str">
        <f>HYPERLINK("https://noithathoaphat.com/ghe-truong-phong-lung-trung-sg811","Xem chi tiết")</f>
        <v>Xem chi tiết</v>
      </c>
    </row>
    <row r="52">
      <c r="A52" s="6">
        <v>48</v>
      </c>
      <c r="B52" s="3" t="inlineStr">
        <is>
          <t xml:space="preserve">GL203</t>
        </is>
      </c>
      <c r="C52" s="3" t="inlineStr">
        <is>
          <t xml:space="preserve">Ghế lưới lãnh đạo GL203</t>
        </is>
      </c>
      <c r="D52" s="4">
        <v>1991000</v>
      </c>
      <c r="E52" s="7" t="str">
        <f>HYPERLINK("https://noithathoaphat.com/ghe-luoi-lanh-dao-hoa-phat-gl203","Xem chi tiết")</f>
        <v>Xem chi tiết</v>
      </c>
    </row>
    <row r="53">
      <c r="A53" s="6">
        <v>49</v>
      </c>
      <c r="B53" s="3" t="inlineStr">
        <is>
          <t xml:space="preserve">GL206</t>
        </is>
      </c>
      <c r="C53" s="3" t="inlineStr">
        <is>
          <t xml:space="preserve">Ghế lưới cao cấp GL206</t>
        </is>
      </c>
      <c r="D53" s="4">
        <v>1775000</v>
      </c>
      <c r="E53" s="7" t="str">
        <f>HYPERLINK("https://noithathoaphat.com/ghe-luoi-cao-cap-hoa-phat-gl206","Xem chi tiết")</f>
        <v>Xem chi tiết</v>
      </c>
    </row>
    <row r="54">
      <c r="A54" s="6">
        <v>50</v>
      </c>
      <c r="B54" s="3" t="inlineStr">
        <is>
          <t xml:space="preserve">GL207</t>
        </is>
      </c>
      <c r="C54" s="3" t="inlineStr">
        <is>
          <t xml:space="preserve">Ghế lưới cao cấp GL207</t>
        </is>
      </c>
      <c r="D54" s="4">
        <v>1989000</v>
      </c>
      <c r="E54" s="7" t="str">
        <f>HYPERLINK("https://noithathoaphat.com/ghe-luoi-cao-cap-hoa-phat-gl207","Xem chi tiết")</f>
        <v>Xem chi tiết</v>
      </c>
    </row>
    <row r="55">
      <c r="A55" s="6">
        <v>51</v>
      </c>
      <c r="B55" s="3" t="inlineStr">
        <is>
          <t xml:space="preserve">GL208</t>
        </is>
      </c>
      <c r="C55" s="3" t="inlineStr">
        <is>
          <t xml:space="preserve">Ghế lưới Hòa Phát GL208</t>
        </is>
      </c>
      <c r="D55" s="4">
        <v>1155000</v>
      </c>
      <c r="E55" s="7" t="str">
        <f>HYPERLINK("https://noithathoaphat.com/ghe-luoi-hoa-phat-gl208","Xem chi tiết")</f>
        <v>Xem chi tiết</v>
      </c>
    </row>
    <row r="56">
      <c r="A56" s="6">
        <v>52</v>
      </c>
      <c r="B56" s="3" t="inlineStr">
        <is>
          <t xml:space="preserve">GL212</t>
        </is>
      </c>
      <c r="C56" s="3" t="inlineStr">
        <is>
          <t xml:space="preserve">Ghế xoay văn phòng GL212</t>
        </is>
      </c>
      <c r="D56" s="4">
        <v>2148000</v>
      </c>
      <c r="E56" s="7" t="str">
        <f>HYPERLINK("https://noithathoaphat.com/ghe-xoay-van-phong-hoa-phat-gl212","Xem chi tiết")</f>
        <v>Xem chi tiết</v>
      </c>
    </row>
    <row r="57">
      <c r="A57" s="6">
        <v>53</v>
      </c>
      <c r="B57" s="3" t="inlineStr">
        <is>
          <t xml:space="preserve">GL214M</t>
        </is>
      </c>
      <c r="C57" s="3" t="inlineStr">
        <is>
          <t xml:space="preserve">Ghế lưới cao cấp GL214M</t>
        </is>
      </c>
      <c r="D57" s="4">
        <v>1766000</v>
      </c>
      <c r="E57" s="7" t="str">
        <f>HYPERLINK("https://noithathoaphat.com/ghe-luoi-cao-cap-gl214m","Xem chi tiết")</f>
        <v>Xem chi tiết</v>
      </c>
    </row>
    <row r="58">
      <c r="A58" s="6">
        <v>54</v>
      </c>
      <c r="B58" s="3" t="inlineStr">
        <is>
          <t xml:space="preserve">GL214N</t>
        </is>
      </c>
      <c r="C58" s="3" t="inlineStr">
        <is>
          <t xml:space="preserve">Ghế lưới cao cấp GL214N</t>
        </is>
      </c>
      <c r="D58" s="4">
        <v>1489000</v>
      </c>
      <c r="E58" s="7" t="str">
        <f>HYPERLINK("https://noithathoaphat.com/ghe-luoi-cao-cap-gl214n","Xem chi tiết")</f>
        <v>Xem chi tiết</v>
      </c>
    </row>
    <row r="59">
      <c r="A59" s="6">
        <v>55</v>
      </c>
      <c r="B59" s="3" t="inlineStr">
        <is>
          <t xml:space="preserve">GL304</t>
        </is>
      </c>
      <c r="C59" s="3" t="inlineStr">
        <is>
          <t xml:space="preserve">Ghế lưới cao cấp GL304</t>
        </is>
      </c>
      <c r="D59" s="4">
        <v>2052000</v>
      </c>
      <c r="E59" s="7" t="str">
        <f>HYPERLINK("https://noithathoaphat.com/ghe-luoi-cao-cap-hoa-phat-gl304","Xem chi tiết")</f>
        <v>Xem chi tiết</v>
      </c>
    </row>
    <row r="60">
      <c r="A60" s="6">
        <v>56</v>
      </c>
      <c r="B60" s="3" t="inlineStr">
        <is>
          <t xml:space="preserve">GL307</t>
        </is>
      </c>
      <c r="C60" s="3" t="inlineStr">
        <is>
          <t xml:space="preserve">Ghế lưới cao cấp GL307</t>
        </is>
      </c>
      <c r="D60" s="4">
        <v>2179000</v>
      </c>
      <c r="E60" s="7" t="str">
        <f>HYPERLINK("https://noithathoaphat.com/ghe-luoi-cao-cap-hoa-phat-gl307","Xem chi tiết")</f>
        <v>Xem chi tiết</v>
      </c>
    </row>
    <row r="61">
      <c r="A61" s="6">
        <v>57</v>
      </c>
      <c r="B61" s="3" t="inlineStr">
        <is>
          <t xml:space="preserve">GL316</t>
        </is>
      </c>
      <c r="C61" s="3" t="inlineStr">
        <is>
          <t xml:space="preserve">Ghế lưới văn phòng GL316</t>
        </is>
      </c>
      <c r="D61" s="4">
        <v>2524000</v>
      </c>
      <c r="E61" s="7" t="str">
        <f>HYPERLINK("https://noithathoaphat.com/ghe-luoi-van-phong-hoa-phat-gl316","Xem chi tiết")</f>
        <v>Xem chi tiết</v>
      </c>
    </row>
    <row r="62">
      <c r="A62" s="6">
        <v>58</v>
      </c>
      <c r="B62" s="3" t="inlineStr">
        <is>
          <t xml:space="preserve">GL317</t>
        </is>
      </c>
      <c r="C62" s="3" t="inlineStr">
        <is>
          <t xml:space="preserve">Ghế xoay văn phòng GL317</t>
        </is>
      </c>
      <c r="D62" s="4">
        <v>2375000</v>
      </c>
      <c r="E62" s="7" t="str">
        <f>HYPERLINK("https://noithathoaphat.com/ghe-xoay-van-phong-hoa-phat-gl317","Xem chi tiết")</f>
        <v>Xem chi tiết</v>
      </c>
    </row>
    <row r="63">
      <c r="A63" s="6">
        <v>59</v>
      </c>
      <c r="B63" s="3" t="inlineStr">
        <is>
          <t xml:space="preserve">GL320</t>
        </is>
      </c>
      <c r="C63" s="3" t="inlineStr">
        <is>
          <t xml:space="preserve">Ghế lưới Hòa Phát GL320</t>
        </is>
      </c>
      <c r="D63" s="4">
        <v>2881000</v>
      </c>
      <c r="E63" s="7" t="str">
        <f>HYPERLINK("https://noithathoaphat.com/ghe-luoi-hoa-phat-gl320","Xem chi tiết")</f>
        <v>Xem chi tiết</v>
      </c>
    </row>
    <row r="64">
      <c r="A64" s="6">
        <v>60</v>
      </c>
      <c r="B64" s="3" t="inlineStr">
        <is>
          <t xml:space="preserve">GL322, GL322M, GL322N, GL322HK</t>
        </is>
      </c>
      <c r="C64" s="3" t="inlineStr">
        <is>
          <t xml:space="preserve">Ghế lưới văn phòng GL322</t>
        </is>
      </c>
      <c r="D64" s="4">
        <v>2250000</v>
      </c>
      <c r="E64" s="7" t="str">
        <f>HYPERLINK("https://noithathoaphat.com/ghe-luoi-van-phong-hoa-phat-gl322m","Xem chi tiết")</f>
        <v>Xem chi tiết</v>
      </c>
    </row>
    <row r="65">
      <c r="A65" s="6">
        <v>61</v>
      </c>
      <c r="B65" s="3" t="inlineStr">
        <is>
          <t xml:space="preserve">GL323</t>
        </is>
      </c>
      <c r="C65" s="3" t="inlineStr">
        <is>
          <t xml:space="preserve">Ghế lưới cao cấp GL323</t>
        </is>
      </c>
      <c r="D65" s="4">
        <v>3121000</v>
      </c>
      <c r="E65" s="7" t="str">
        <f>HYPERLINK("https://noithathoaphat.com/ghe-luoi-cao-cap-gl323","Xem chi tiết")</f>
        <v>Xem chi tiết</v>
      </c>
    </row>
    <row r="66">
      <c r="A66" s="6">
        <v>62</v>
      </c>
      <c r="B66" s="3" t="inlineStr">
        <is>
          <t xml:space="preserve">GL324M, GL324, GL324N, GL324HK</t>
        </is>
      </c>
      <c r="C66" s="3" t="inlineStr">
        <is>
          <t xml:space="preserve">Ghế lưới văn phòng GL324</t>
        </is>
      </c>
      <c r="D66" s="4">
        <v>2644000</v>
      </c>
      <c r="E66" s="7" t="str">
        <f>HYPERLINK("https://noithathoaphat.com/ghe-luoi-van-phong-gl324","Xem chi tiết")</f>
        <v>Xem chi tiết</v>
      </c>
    </row>
    <row r="67">
      <c r="A67" s="6">
        <v>63</v>
      </c>
      <c r="B67" s="3" t="inlineStr">
        <is>
          <t xml:space="preserve">SG921</t>
        </is>
      </c>
      <c r="C67" s="3" t="inlineStr">
        <is>
          <t xml:space="preserve">Ghế lãnh đạo SG921</t>
        </is>
      </c>
      <c r="D67" s="4">
        <v>2882000</v>
      </c>
      <c r="E67" s="7" t="str">
        <f>HYPERLINK("https://noithathoaphat.com/ghe-lanh-dao-sg921","Xem chi tiết")</f>
        <v>Xem chi tiết</v>
      </c>
    </row>
    <row r="68">
      <c r="A68" s="6">
        <v>64</v>
      </c>
      <c r="B68" s="3" t="inlineStr">
        <is>
          <t xml:space="preserve">GL342, GLE07</t>
        </is>
      </c>
      <c r="C68" s="3" t="inlineStr">
        <is>
          <t xml:space="preserve">Ghế lưới lưng cao GL342</t>
        </is>
      </c>
      <c r="D68" s="4">
        <v>3145000</v>
      </c>
      <c r="E68" s="7" t="str">
        <f>HYPERLINK("https://noithathoaphat.com/ghe-luoi-lung-cao-gl342","Xem chi tiết")</f>
        <v>Xem chi tiết</v>
      </c>
    </row>
    <row r="69">
      <c r="A69" s="6">
        <v>65</v>
      </c>
      <c r="B69" s="3" t="inlineStr">
        <is>
          <t xml:space="preserve">SG941</t>
        </is>
      </c>
      <c r="C69" s="3" t="inlineStr">
        <is>
          <t xml:space="preserve">Ghế xoay da Hòa Phát SG941</t>
        </is>
      </c>
      <c r="D69" s="4">
        <v>2493000</v>
      </c>
      <c r="E69" s="7" t="str">
        <f>HYPERLINK("https://noithathoaphat.com/ghe-xoay-da-hoa-phat-sg941","Xem chi tiết")</f>
        <v>Xem chi tiết</v>
      </c>
    </row>
    <row r="70">
      <c r="A70" s="6">
        <v>66</v>
      </c>
      <c r="B70" s="3" t="inlineStr">
        <is>
          <t xml:space="preserve">GL309</t>
        </is>
      </c>
      <c r="C70" s="3" t="inlineStr">
        <is>
          <t xml:space="preserve">Ghế lưới Hòa Phát GL309</t>
        </is>
      </c>
      <c r="D70" s="4">
        <v>2204200</v>
      </c>
      <c r="E70" s="7" t="str">
        <f>HYPERLINK("https://noithathoaphat.com/ghe-luoi-gl309","Xem chi tiết")</f>
        <v>Xem chi tiết</v>
      </c>
    </row>
    <row r="71">
      <c r="A71" s="6">
        <v>67</v>
      </c>
      <c r="B71" s="3" t="inlineStr">
        <is>
          <t xml:space="preserve">SG925</t>
        </is>
      </c>
      <c r="C71" s="3" t="inlineStr">
        <is>
          <t xml:space="preserve">Ghế giám đốc SG925</t>
        </is>
      </c>
      <c r="D71" s="4">
        <v>3810000</v>
      </c>
      <c r="E71" s="7" t="str">
        <f>HYPERLINK("https://noithathoaphat.com/ghe-giam-doc-sg925","Xem chi tiết")</f>
        <v>Xem chi tiết</v>
      </c>
    </row>
    <row r="72">
      <c r="A72" s="6">
        <v>68</v>
      </c>
      <c r="B72" s="3" t="inlineStr">
        <is>
          <t xml:space="preserve">SG933</t>
        </is>
      </c>
      <c r="C72" s="3" t="inlineStr">
        <is>
          <t xml:space="preserve">Ghế lãnh đạo SG933</t>
        </is>
      </c>
      <c r="D72" s="4">
        <v>2751000</v>
      </c>
      <c r="E72" s="7" t="str">
        <f>HYPERLINK("https://noithathoaphat.com/ghe-lanh-dao-sg933","Xem chi tiết")</f>
        <v>Xem chi tiết</v>
      </c>
    </row>
    <row r="73">
      <c r="A73" s="6">
        <v>69</v>
      </c>
      <c r="B73" s="3" t="inlineStr">
        <is>
          <t xml:space="preserve">GL308</t>
        </is>
      </c>
      <c r="C73" s="3" t="inlineStr">
        <is>
          <t xml:space="preserve">Ghế lưới Hòa Phát GL308</t>
        </is>
      </c>
      <c r="D73" s="4">
        <v>1310000</v>
      </c>
      <c r="E73" s="7" t="str">
        <f>HYPERLINK("https://noithathoaphat.com/ghe-luoi-hoa-phat-gl308","Xem chi tiết")</f>
        <v>Xem chi tiết</v>
      </c>
    </row>
    <row r="74">
      <c r="A74" s="6">
        <v>70</v>
      </c>
      <c r="B74" s="3" t="inlineStr">
        <is>
          <t xml:space="preserve">SG706</t>
        </is>
      </c>
      <c r="C74" s="3" t="inlineStr">
        <is>
          <t xml:space="preserve">Ghế xoay lưng trung SG706</t>
        </is>
      </c>
      <c r="D74" s="4">
        <v>1596000</v>
      </c>
      <c r="E74" s="7" t="str">
        <f>HYPERLINK("https://noithathoaphat.com/ghe-xoay-lung-trung-sg706","Xem chi tiết")</f>
        <v>Xem chi tiết</v>
      </c>
    </row>
    <row r="75">
      <c r="A75" s="6">
        <v>71</v>
      </c>
      <c r="B75" s="3" t="inlineStr">
        <is>
          <t xml:space="preserve">SG934</t>
        </is>
      </c>
      <c r="C75" s="3" t="inlineStr">
        <is>
          <t xml:space="preserve">Ghế lãnh đạo cao cấp SG934</t>
        </is>
      </c>
      <c r="D75" s="4">
        <v>3048000</v>
      </c>
      <c r="E75" s="7" t="str">
        <f>HYPERLINK("https://noithathoaphat.com/ghe-lanh-dao-sg934","Xem chi tiết")</f>
        <v>Xem chi tiết</v>
      </c>
    </row>
    <row r="76">
      <c r="A76" s="6">
        <v>72</v>
      </c>
      <c r="B76" s="3" t="inlineStr">
        <is>
          <t xml:space="preserve">SG935</t>
        </is>
      </c>
      <c r="C76" s="3" t="inlineStr">
        <is>
          <t xml:space="preserve">Ghế xoay da SG935</t>
        </is>
      </c>
      <c r="D76" s="4">
        <v>4228000</v>
      </c>
      <c r="E76" s="7" t="str">
        <f>HYPERLINK("https://noithathoaphat.com/ghe-xoay-da-sg935","Xem chi tiết")</f>
        <v>Xem chi tiết</v>
      </c>
    </row>
    <row r="77">
      <c r="A77" s="6">
        <v>73</v>
      </c>
      <c r="B77" s="3" t="inlineStr">
        <is>
          <t xml:space="preserve">SG936</t>
        </is>
      </c>
      <c r="C77" s="3" t="inlineStr">
        <is>
          <t xml:space="preserve">Ghế da lãnh đạo SG936</t>
        </is>
      </c>
      <c r="D77" s="4">
        <v>4110000</v>
      </c>
      <c r="E77" s="7" t="str">
        <f>HYPERLINK("https://noithathoaphat.com/ghe-da-lanh-dao-sg936","Xem chi tiết")</f>
        <v>Xem chi tiết</v>
      </c>
    </row>
    <row r="78">
      <c r="A78" s="6">
        <v>74</v>
      </c>
      <c r="B78" s="3" t="inlineStr">
        <is>
          <t xml:space="preserve">GL301</t>
        </is>
      </c>
      <c r="C78" s="3" t="inlineStr">
        <is>
          <t xml:space="preserve">Ghế lưới có tựa đầu GL301</t>
        </is>
      </c>
      <c r="D78" s="4">
        <v>2240000</v>
      </c>
      <c r="E78" s="7" t="str">
        <f>HYPERLINK("https://noithathoaphat.com/ghe-luoi-co-tua-dau-gl301","Xem chi tiết")</f>
        <v>Xem chi tiết</v>
      </c>
    </row>
    <row r="79">
      <c r="A79" s="6">
        <v>75</v>
      </c>
      <c r="B79" s="3" t="inlineStr">
        <is>
          <t xml:space="preserve">GL302</t>
        </is>
      </c>
      <c r="C79" s="3" t="inlineStr">
        <is>
          <t xml:space="preserve">Ghế lưới cao cấp GL302</t>
        </is>
      </c>
      <c r="D79" s="4">
        <v>1917000</v>
      </c>
      <c r="E79" s="7" t="str">
        <f>HYPERLINK("https://noithathoaphat.com/ghe-luoi-cao-cap-gl302","Xem chi tiết")</f>
        <v>Xem chi tiết</v>
      </c>
    </row>
    <row r="80">
      <c r="A80" s="6">
        <v>76</v>
      </c>
      <c r="B80" s="3" t="inlineStr">
        <is>
          <t xml:space="preserve">GL306</t>
        </is>
      </c>
      <c r="C80" s="3" t="inlineStr">
        <is>
          <t xml:space="preserve">Ghế lưới lãnh đạo GL306</t>
        </is>
      </c>
      <c r="D80" s="4">
        <v>2286000</v>
      </c>
      <c r="E80" s="7" t="str">
        <f>HYPERLINK("https://noithathoaphat.com/ghe-luoi-lanh-dao-gl306","Xem chi tiết")</f>
        <v>Xem chi tiết</v>
      </c>
    </row>
    <row r="81">
      <c r="A81" s="6">
        <v>77</v>
      </c>
      <c r="B81" s="3" t="inlineStr">
        <is>
          <t xml:space="preserve">GL319</t>
        </is>
      </c>
      <c r="C81" s="3" t="inlineStr">
        <is>
          <t xml:space="preserve">Ghế lưới cao cấp GL319</t>
        </is>
      </c>
      <c r="D81" s="4">
        <v>1703000</v>
      </c>
      <c r="E81" s="7" t="str">
        <f>HYPERLINK("https://noithathoaphat.com/ghe-luoi-cao-cap-gl319","Xem chi tiết")</f>
        <v>Xem chi tiết</v>
      </c>
    </row>
    <row r="82">
      <c r="A82" s="6">
        <v>78</v>
      </c>
      <c r="B82" s="3" t="inlineStr">
        <is>
          <t xml:space="preserve">GL348</t>
        </is>
      </c>
      <c r="C82" s="3" t="inlineStr">
        <is>
          <t xml:space="preserve">Ghế lưới cao cấp GL348</t>
        </is>
      </c>
      <c r="D82" s="4">
        <v>1416000</v>
      </c>
      <c r="E82" s="7" t="str">
        <f>HYPERLINK("https://noithathoaphat.com/ghe-luoi-cao-cap-gl348","Xem chi tiết")</f>
        <v>Xem chi tiết</v>
      </c>
    </row>
    <row r="83">
      <c r="A83" s="6">
        <v>79</v>
      </c>
      <c r="B83" s="3" t="inlineStr">
        <is>
          <t xml:space="preserve">GL349</t>
        </is>
      </c>
      <c r="C83" s="3" t="inlineStr">
        <is>
          <t xml:space="preserve">Ghế lưới GL349</t>
        </is>
      </c>
      <c r="D83" s="4">
        <v>2453000</v>
      </c>
      <c r="E83" s="7" t="str">
        <f>HYPERLINK("https://noithathoaphat.com/ghe-luoi-gl349","Xem chi tiết")</f>
        <v>Xem chi tiết</v>
      </c>
    </row>
    <row r="84">
      <c r="A84" s="6">
        <v>80</v>
      </c>
      <c r="B84" s="3" t="inlineStr">
        <is>
          <t xml:space="preserve">FMX333</t>
        </is>
      </c>
      <c r="C84" s="3" t="inlineStr">
        <is>
          <t xml:space="preserve">Ghế da văn phòng FMX333</t>
        </is>
      </c>
      <c r="D84" s="4">
        <v>4228000</v>
      </c>
      <c r="E84" s="7" t="str">
        <f>HYPERLINK("https://noithathoaphat.com/ghe-da-van-phong-fmx333","Xem chi tiết")</f>
        <v>Xem chi tiết</v>
      </c>
    </row>
    <row r="85">
      <c r="A85" s="6">
        <v>81</v>
      </c>
      <c r="B85" s="3" t="inlineStr">
        <is>
          <t xml:space="preserve">SG939</t>
        </is>
      </c>
      <c r="C85" s="3" t="inlineStr">
        <is>
          <t xml:space="preserve">Ghế xoay da SG939</t>
        </is>
      </c>
      <c r="D85" s="4">
        <v>4264000</v>
      </c>
      <c r="E85" s="7" t="str">
        <f>HYPERLINK("https://noithathoaphat.com/ghe-xoay-da-sg939","Xem chi tiết")</f>
        <v>Xem chi tiết</v>
      </c>
    </row>
    <row r="86">
      <c r="A86" s="6">
        <v>82</v>
      </c>
      <c r="B86" s="3" t="inlineStr">
        <is>
          <t xml:space="preserve">SG938</t>
        </is>
      </c>
      <c r="C86" s="3" t="inlineStr">
        <is>
          <t xml:space="preserve">Ghế da lãnh đạo SG938</t>
        </is>
      </c>
      <c r="D86" s="4">
        <v>6717000</v>
      </c>
      <c r="E86" s="7" t="str">
        <f>HYPERLINK("https://noithathoaphat.com/ghe-da-lanh-dao-sg938","Xem chi tiết")</f>
        <v>Xem chi tiết</v>
      </c>
    </row>
    <row r="87">
      <c r="A87" s="6">
        <v>83</v>
      </c>
      <c r="B87" s="3" t="inlineStr">
        <is>
          <t xml:space="preserve">GL350</t>
        </is>
      </c>
      <c r="C87" s="3" t="inlineStr">
        <is>
          <t xml:space="preserve">Ghế lãnh đạo lưới GL350</t>
        </is>
      </c>
      <c r="D87" s="4">
        <v>1786000</v>
      </c>
      <c r="E87" s="7" t="str">
        <f>HYPERLINK("https://noithathoaphat.com/ghe-lanh-dao-luoi-gl350","Xem chi tiết")</f>
        <v>Xem chi tiết</v>
      </c>
    </row>
    <row r="88">
      <c r="A88" s="6">
        <v>84</v>
      </c>
      <c r="B88" s="3" t="inlineStr">
        <is>
          <t xml:space="preserve">GL351</t>
        </is>
      </c>
      <c r="C88" s="3" t="inlineStr">
        <is>
          <t xml:space="preserve">Ghế lưới lãnh đạo GL351</t>
        </is>
      </c>
      <c r="D88" s="4">
        <v>1715000</v>
      </c>
      <c r="E88" s="7" t="str">
        <f>HYPERLINK("https://noithathoaphat.com/ghe-luoi-lanh-dao-gl351","Xem chi tiết")</f>
        <v>Xem chi tiết</v>
      </c>
    </row>
    <row r="89">
      <c r="A89" s="6">
        <v>85</v>
      </c>
      <c r="B89" s="3" t="inlineStr">
        <is>
          <t xml:space="preserve">GL352</t>
        </is>
      </c>
      <c r="C89" s="3" t="inlineStr">
        <is>
          <t xml:space="preserve">Ghế lưới lãnh đạo GL352</t>
        </is>
      </c>
      <c r="D89" s="4">
        <v>1727000</v>
      </c>
      <c r="E89" s="7" t="str">
        <f>HYPERLINK("https://noithathoaphat.com/ghe-luoi-lanh-dao-gl352","Xem chi tiết")</f>
        <v>Xem chi tiết</v>
      </c>
    </row>
    <row r="90">
      <c r="A90" s="6">
        <v>86</v>
      </c>
      <c r="B90" s="3" t="inlineStr">
        <is>
          <t xml:space="preserve">GL344</t>
        </is>
      </c>
      <c r="C90" s="3" t="inlineStr">
        <is>
          <t xml:space="preserve">Ghế lưới lưng cao GL344</t>
        </is>
      </c>
      <c r="D90" s="4">
        <v>2739000</v>
      </c>
      <c r="E90" s="7" t="str">
        <f>HYPERLINK("https://noithathoaphat.com/ghe-luoi-lung-cao-gl344","Xem chi tiết")</f>
        <v>Xem chi tiết</v>
      </c>
    </row>
    <row r="91">
      <c r="A91" s="6">
        <v>87</v>
      </c>
      <c r="B91" s="3" t="inlineStr">
        <is>
          <t xml:space="preserve">GL207R</t>
        </is>
      </c>
      <c r="C91" s="3" t="inlineStr">
        <is>
          <t xml:space="preserve">Ghế lưới lãnh đạo GL207R</t>
        </is>
      </c>
      <c r="D91" s="4">
        <v>1573000</v>
      </c>
      <c r="E91" s="7" t="str">
        <f>HYPERLINK("https://noithathoaphat.com/ghe-luoi-nhan-vien-gl207r","Xem chi tiết")</f>
        <v>Xem chi tiết</v>
      </c>
    </row>
    <row r="92">
      <c r="A92" s="6">
        <v>88</v>
      </c>
      <c r="B92" s="3" t="inlineStr">
        <is>
          <t xml:space="preserve">GL307R</t>
        </is>
      </c>
      <c r="C92" s="3" t="inlineStr">
        <is>
          <t xml:space="preserve">Ghế lưới lãnh đạo GL307R</t>
        </is>
      </c>
      <c r="D92" s="4">
        <v>1727000</v>
      </c>
      <c r="E92" s="7" t="str">
        <f>HYPERLINK("https://noithathoaphat.com/ghe-luoi-lanh-dao-gl307r","Xem chi tiết")</f>
        <v>Xem chi tiết</v>
      </c>
    </row>
    <row r="93">
      <c r="A93" s="6">
        <v>89</v>
      </c>
      <c r="B93" s="3" t="inlineStr">
        <is>
          <t xml:space="preserve">GL309R</t>
        </is>
      </c>
      <c r="C93" s="3" t="inlineStr">
        <is>
          <t xml:space="preserve">Ghế lưới lãnh đạo GL309R</t>
        </is>
      </c>
      <c r="D93" s="4">
        <v>1958100</v>
      </c>
      <c r="E93" s="7" t="str">
        <f>HYPERLINK("https://noithathoaphat.com/ghe-luoi-lanh-dao-gl309r","Xem chi tiết")</f>
        <v>Xem chi tiết</v>
      </c>
    </row>
    <row r="94">
      <c r="A94" s="6">
        <v>90</v>
      </c>
      <c r="B94" s="3" t="inlineStr">
        <is>
          <t xml:space="preserve">SG636</t>
        </is>
      </c>
      <c r="C94" s="3" t="inlineStr">
        <is>
          <t xml:space="preserve">Ghế da lãnh đạo SG636</t>
        </is>
      </c>
      <c r="D94" s="4">
        <v>3263000</v>
      </c>
      <c r="E94" s="7" t="str">
        <f>HYPERLINK("https://noithathoaphat.com/ghe-lanh-dao-sg636","Xem chi tiết")</f>
        <v>Xem chi tiết</v>
      </c>
    </row>
    <row r="95">
      <c r="A95" s="6">
        <v>91</v>
      </c>
      <c r="B95" s="3" t="inlineStr">
        <is>
          <t xml:space="preserve">SG705</t>
        </is>
      </c>
      <c r="C95" s="3" t="inlineStr">
        <is>
          <t xml:space="preserve">Ghế da lãnh đạo cao cấp SG705</t>
        </is>
      </c>
      <c r="D95" s="4">
        <v>2132000</v>
      </c>
      <c r="E95" s="7" t="str">
        <f>HYPERLINK("https://noithathoaphat.com/ghe-da-lanh-dao-cao-cap-sg705","Xem chi tiết")</f>
        <v>Xem chi tiết</v>
      </c>
    </row>
    <row r="96">
      <c r="A96" s="6">
        <v>92</v>
      </c>
      <c r="B96" s="3" t="inlineStr">
        <is>
          <t xml:space="preserve">GL354</t>
        </is>
      </c>
      <c r="C96" s="3" t="inlineStr">
        <is>
          <t xml:space="preserve">Ghế lưới lãnh đạo GL354</t>
        </is>
      </c>
      <c r="D96" s="4">
        <v>2370000</v>
      </c>
      <c r="E96" s="7" t="str">
        <f>HYPERLINK("https://noithathoaphat.com/ghe-luoi-lanh-dao-gl354","Xem chi tiết")</f>
        <v>Xem chi tiết</v>
      </c>
    </row>
    <row r="97">
      <c r="A97" s="6">
        <v>93</v>
      </c>
      <c r="B97" s="3" t="inlineStr">
        <is>
          <t xml:space="preserve">GL357</t>
        </is>
      </c>
      <c r="C97" s="3" t="inlineStr">
        <is>
          <t xml:space="preserve">Ghế lưới lãnh đạo GL357</t>
        </is>
      </c>
      <c r="D97" s="4">
        <v>2918000</v>
      </c>
      <c r="E97" s="7" t="str">
        <f>HYPERLINK("https://noithathoaphat.com/ghe-luoi-lanh-dao-gl357","Xem chi tiết")</f>
        <v>Xem chi tiết</v>
      </c>
    </row>
    <row r="98">
      <c r="A98" s="6">
        <v>94</v>
      </c>
      <c r="B98" s="3" t="inlineStr">
        <is>
          <t xml:space="preserve">GL358, GL358N, GL358M</t>
        </is>
      </c>
      <c r="C98" s="3" t="inlineStr">
        <is>
          <t xml:space="preserve">Ghế lưới lưng cao GL358</t>
        </is>
      </c>
      <c r="D98" s="4">
        <v>1840000</v>
      </c>
      <c r="E98" s="7" t="str">
        <f>HYPERLINK("https://noithathoaphat.com/ghe-luoi-lung-cao-gl358","Xem chi tiết")</f>
        <v>Xem chi tiết</v>
      </c>
    </row>
    <row r="99">
      <c r="A99" s="6">
        <v>95</v>
      </c>
      <c r="B99" s="3" t="inlineStr">
        <is>
          <t xml:space="preserve">GLE19</t>
        </is>
      </c>
      <c r="C99" s="3" t="inlineStr">
        <is>
          <t xml:space="preserve">Ghế công thái học GLE19</t>
        </is>
      </c>
      <c r="D99" s="4">
        <v>2406000</v>
      </c>
      <c r="E99" s="7" t="str">
        <f>HYPERLINK("https://noithathoaphat.com/ghe-cong-thai-hoc-gle19","Xem chi tiết")</f>
        <v>Xem chi tiết</v>
      </c>
    </row>
    <row r="100">
      <c r="A100" s="6">
        <v>96</v>
      </c>
      <c r="B100" s="3" t="inlineStr">
        <is>
          <t xml:space="preserve">GL355</t>
        </is>
      </c>
      <c r="C100" s="3" t="inlineStr">
        <is>
          <t xml:space="preserve">Ghế lưới cao cấp GL355</t>
        </is>
      </c>
      <c r="D100" s="4">
        <v>1322000</v>
      </c>
      <c r="E100" s="7" t="str">
        <f>HYPERLINK("https://noithathoaphat.com/ghe-luoi-cao-cap-gl355","Xem chi tiết")</f>
        <v>Xem chi tiết</v>
      </c>
    </row>
    <row r="101">
      <c r="A101" s="6">
        <v>97</v>
      </c>
      <c r="B101" s="3" t="inlineStr">
        <is>
          <t xml:space="preserve">GL356</t>
        </is>
      </c>
      <c r="C101" s="3" t="inlineStr">
        <is>
          <t xml:space="preserve">Ghế lưới lưng cao GL356</t>
        </is>
      </c>
      <c r="D101" s="4">
        <v>1847000</v>
      </c>
      <c r="E101" s="7" t="str">
        <f>HYPERLINK("https://noithathoaphat.com/ghe-luoi-lung-cao-gl356","Xem chi tiết")</f>
        <v>Xem chi tiết</v>
      </c>
    </row>
    <row r="102">
      <c r="A102" s="6">
        <v>98</v>
      </c>
      <c r="B102" s="3" t="inlineStr">
        <is>
          <t xml:space="preserve">GL359</t>
        </is>
      </c>
      <c r="C102" s="3" t="inlineStr">
        <is>
          <t xml:space="preserve">Ghế lưới lãnh đạo GL359</t>
        </is>
      </c>
      <c r="D102" s="4">
        <v>2370000</v>
      </c>
      <c r="E102" s="7" t="str">
        <f>HYPERLINK("https://noithathoaphat.com/ghe-luoi-lanh-dao-gl359","Xem chi tiết")</f>
        <v>Xem chi tiết</v>
      </c>
    </row>
    <row r="103">
      <c r="A103" s="6">
        <v>99</v>
      </c>
      <c r="B103" s="3" t="inlineStr">
        <is>
          <t xml:space="preserve">GL360, GL360N, GL360M</t>
        </is>
      </c>
      <c r="C103" s="3" t="inlineStr">
        <is>
          <t xml:space="preserve">Ghế lưới cao cấp GL360</t>
        </is>
      </c>
      <c r="D103" s="4">
        <v>1429000</v>
      </c>
      <c r="E103" s="7" t="str">
        <f>HYPERLINK("https://noithathoaphat.com/ghe-luoi-cao-cap-gl360","Xem chi tiết")</f>
        <v>Xem chi tiết</v>
      </c>
    </row>
    <row r="104">
      <c r="A104" s="6">
        <v>100</v>
      </c>
      <c r="B104" s="3" t="inlineStr">
        <is>
          <t xml:space="preserve">GL366</t>
        </is>
      </c>
      <c r="C104" s="3" t="inlineStr">
        <is>
          <t xml:space="preserve">Ghế lưới lãnh đạo GL366</t>
        </is>
      </c>
      <c r="D104" s="4">
        <v>1799000</v>
      </c>
      <c r="E104" s="7" t="str">
        <f>HYPERLINK("https://noithathoaphat.com/ghe-luoi-lanh-dao-gl366","Xem chi tiết")</f>
        <v>Xem chi tiết</v>
      </c>
    </row>
    <row r="105">
      <c r="A105" s="6">
        <v>101</v>
      </c>
      <c r="B105" s="3" t="inlineStr">
        <is>
          <t xml:space="preserve">SG942</t>
        </is>
      </c>
      <c r="C105" s="3" t="inlineStr">
        <is>
          <t xml:space="preserve">Ghế lãnh đạo cao cấp SG942</t>
        </is>
      </c>
      <c r="D105" s="4">
        <v>4216000</v>
      </c>
      <c r="E105" s="7" t="str">
        <f>HYPERLINK("https://noithathoaphat.com/ghe-lanh-dao-cao-cap-sg942","Xem chi tiết")</f>
        <v>Xem chi tiết</v>
      </c>
    </row>
    <row r="106">
      <c r="A106" s="6">
        <v>102</v>
      </c>
      <c r="B106" s="3" t="inlineStr">
        <is>
          <t xml:space="preserve">FMX822C</t>
        </is>
      </c>
      <c r="C106" s="3" t="inlineStr">
        <is>
          <t xml:space="preserve">Ghế lưới xoay FMX822C</t>
        </is>
      </c>
      <c r="D106" s="4">
        <v>2365000</v>
      </c>
      <c r="E106" s="7" t="str">
        <f>HYPERLINK("https://noithathoaphat.com/ghe-luoi-xoay-fmx822c","Xem chi tiết")</f>
        <v>Xem chi tiết</v>
      </c>
    </row>
    <row r="107">
      <c r="A107" s="6">
        <v>103</v>
      </c>
      <c r="B107" s="3" t="inlineStr">
        <is>
          <t xml:space="preserve">SG1020</t>
        </is>
      </c>
      <c r="C107" s="3" t="inlineStr">
        <is>
          <t xml:space="preserve">Ghế da trưởng phòng SG1020</t>
        </is>
      </c>
      <c r="D107" s="4">
        <v>2096000</v>
      </c>
      <c r="E107" s="7" t="str">
        <f>HYPERLINK("https://noithathoaphat.com/ghe-da-truong-phong-sg1020","Xem chi tiết")</f>
        <v>Xem chi tiết</v>
      </c>
    </row>
    <row r="109">
      <c r="A109" s="8" t="inlineStr">
        <is>
          <t xml:space="preserve">LƯU Ý</t>
        </is>
      </c>
    </row>
    <row r="110">
      <c r="A110" s="5" t="inlineStr">
        <is>
          <t xml:space="preserve">- Giá được cập nhật tự động theo hệ thống và mang tính tham khảo.</t>
        </is>
      </c>
    </row>
    <row r="111">
      <c r="A111" s="5" t="inlineStr">
        <is>
          <t xml:space="preserve">- Giá chưa bao gồm VAT.</t>
        </is>
      </c>
    </row>
    <row r="112">
      <c r="A112" s="5" t="inlineStr">
        <is>
          <t xml:space="preserve">- Đơn hàng số lượng lớn/dự án có thể áp dụng chính sách giá và chiết khấu riêng.</t>
        </is>
      </c>
    </row>
    <row r="113">
      <c r="A113" s="5" t="inlineStr">
        <is>
          <t xml:space="preserve">Vui lòng liên hệ Sales để được xác nhận giá và chính sách bán hàng trước khi đặt hàng.</t>
        </is>
      </c>
    </row>
    <row r="114">
      <c r="A114" s="5" t="inlineStr">
        <is>
          <t xml:space="preserve">Phòng Bán hàng: 0972.019.889 - 0932.317.198 - 0916.378.886</t>
        </is>
      </c>
    </row>
  </sheetData>
  <autoFilter ref="A4:E107"/>
  <pageMargins left="0.5" right="0.5" top="0.6" bottom="0.6" header="0.3" footer="0.3"/>
  <pageSetup paperSize="9" orientation="portrait"/>
</worksheet>
</file>