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giá'!$A$4:$E$92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Bảng báo giá bàn ghế ăn Hòa Phát</t>
        </is>
      </c>
    </row>
    <row r="2">
      <c r="A2" s="5" t="inlineStr">
        <is>
          <t xml:space="preserve">Giá cập nhật ngày 21/09/2026 - Nguồn: https://noithathoaphat.com/bao-gia-ban-ghe-an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B48,G27</t>
        </is>
      </c>
      <c r="C5" s="3" t="inlineStr">
        <is>
          <t xml:space="preserve">Bàn ăn B48</t>
        </is>
      </c>
      <c r="D5" s="4">
        <v>2501000</v>
      </c>
      <c r="E5" s="7" t="str">
        <f>HYPERLINK("https://noithathoaphat.com/ban-an-b48","Xem chi tiết")</f>
        <v>Xem chi tiết</v>
      </c>
    </row>
    <row r="6">
      <c r="A6" s="6">
        <v>2</v>
      </c>
      <c r="B6" s="3" t="inlineStr">
        <is>
          <t xml:space="preserve">B51, G51</t>
        </is>
      </c>
      <c r="C6" s="3" t="inlineStr">
        <is>
          <t xml:space="preserve">Bộ bàn ghế ăn B51, G51</t>
        </is>
      </c>
      <c r="D6" s="4">
        <v>8113000</v>
      </c>
      <c r="E6" s="7" t="str">
        <f>HYPERLINK("https://noithathoaphat.com/bo-ban-ghe-an-b51-g51","Xem chi tiết")</f>
        <v>Xem chi tiết</v>
      </c>
    </row>
    <row r="7">
      <c r="A7" s="6">
        <v>3</v>
      </c>
      <c r="B7" s="3" t="inlineStr">
        <is>
          <t xml:space="preserve">B58</t>
        </is>
      </c>
      <c r="C7" s="3" t="inlineStr">
        <is>
          <t xml:space="preserve">Bàn ăn B58</t>
        </is>
      </c>
      <c r="D7" s="4">
        <v>4114000</v>
      </c>
      <c r="E7" s="7" t="str">
        <f>HYPERLINK("https://noithathoaphat.com/bo-ban-ghe-an-b58-g58","Xem chi tiết")</f>
        <v>Xem chi tiết</v>
      </c>
    </row>
    <row r="8">
      <c r="A8" s="6">
        <v>4</v>
      </c>
      <c r="B8" s="3" t="inlineStr">
        <is>
          <t xml:space="preserve">B68,G68 trắng</t>
        </is>
      </c>
      <c r="C8" s="3" t="inlineStr">
        <is>
          <t xml:space="preserve">Bộ bàn ghế ăn B68,G68 trắng</t>
        </is>
      </c>
      <c r="D8" s="4">
        <v>6453000</v>
      </c>
      <c r="E8" s="7" t="str">
        <f>HYPERLINK("https://noithathoaphat.com/bo-ban-ghe-an-b68-g68-trang","Xem chi tiết")</f>
        <v>Xem chi tiết</v>
      </c>
    </row>
    <row r="9">
      <c r="A9" s="6">
        <v>5</v>
      </c>
      <c r="B9" s="3" t="inlineStr">
        <is>
          <t xml:space="preserve"> B68,G68 Verneer</t>
        </is>
      </c>
      <c r="C9" s="3" t="inlineStr">
        <is>
          <t xml:space="preserve">Bộ bàn ghế ăn B68,G68 Verneer</t>
        </is>
      </c>
      <c r="D9" s="4">
        <v>7020000</v>
      </c>
      <c r="E9" s="7" t="str">
        <f>HYPERLINK("https://noithathoaphat.com/bo-ban-ghe-an-b68-g68-verneer","Xem chi tiết")</f>
        <v>Xem chi tiết</v>
      </c>
    </row>
    <row r="10">
      <c r="A10" s="6">
        <v>6</v>
      </c>
      <c r="B10" s="3" t="inlineStr">
        <is>
          <t xml:space="preserve">BA116,GA116</t>
        </is>
      </c>
      <c r="C10" s="3" t="inlineStr">
        <is>
          <t xml:space="preserve">Bộ bàn ghế ăn BA116,GA116</t>
        </is>
      </c>
      <c r="D10" s="4">
        <v>13506000</v>
      </c>
      <c r="E10" s="7" t="str">
        <f>HYPERLINK("https://noithathoaphat.com/bo-ban-ghe-an-ba116-ga116","Xem chi tiết")</f>
        <v>Xem chi tiết</v>
      </c>
    </row>
    <row r="11">
      <c r="A11" s="6">
        <v>7</v>
      </c>
      <c r="B11" s="3" t="inlineStr">
        <is>
          <t xml:space="preserve">BA117,GA117</t>
        </is>
      </c>
      <c r="C11" s="3" t="inlineStr">
        <is>
          <t xml:space="preserve">Bộ bàn ghế ăn BA117,GA117</t>
        </is>
      </c>
      <c r="D11" s="4">
        <v>15432000</v>
      </c>
      <c r="E11" s="7" t="str">
        <f>HYPERLINK("https://noithathoaphat.com/bo-ban-ghe-an-ba117-ga117","Xem chi tiết")</f>
        <v>Xem chi tiết</v>
      </c>
    </row>
    <row r="12">
      <c r="A12" s="6">
        <v>8</v>
      </c>
      <c r="B12" s="3" t="inlineStr">
        <is>
          <t xml:space="preserve">BA118,GA118</t>
        </is>
      </c>
      <c r="C12" s="3" t="inlineStr">
        <is>
          <t xml:space="preserve">Bộ bàn ghế ăn BA118,GA118</t>
        </is>
      </c>
      <c r="D12" s="4">
        <v>9563000</v>
      </c>
      <c r="E12" s="7" t="str">
        <f>HYPERLINK("https://noithathoaphat.com/bo-ban-ghe-an-ba118-ga118","Xem chi tiết")</f>
        <v>Xem chi tiết</v>
      </c>
    </row>
    <row r="13">
      <c r="A13" s="6">
        <v>9</v>
      </c>
      <c r="B13" s="3" t="inlineStr">
        <is>
          <t xml:space="preserve">BA119,GA119</t>
        </is>
      </c>
      <c r="C13" s="3" t="inlineStr">
        <is>
          <t xml:space="preserve">Bộ bàn ghế ăn BA119,GA119</t>
        </is>
      </c>
      <c r="D13" s="4">
        <v>9563000</v>
      </c>
      <c r="E13" s="7" t="str">
        <f>HYPERLINK("https://noithathoaphat.com/bo-ban-ghe-an-ba119-ga119","Xem chi tiết")</f>
        <v>Xem chi tiết</v>
      </c>
    </row>
    <row r="14">
      <c r="A14" s="6">
        <v>10</v>
      </c>
      <c r="B14" s="3" t="inlineStr">
        <is>
          <t xml:space="preserve">BA120,GA120</t>
        </is>
      </c>
      <c r="C14" s="3" t="inlineStr">
        <is>
          <t xml:space="preserve">Bộ bàn ghế ăn BA120,GA120</t>
        </is>
      </c>
      <c r="D14" s="4">
        <v>9563000</v>
      </c>
      <c r="E14" s="7" t="str">
        <f>HYPERLINK("https://noithathoaphat.com/bo-ban-ghe-an-ba120-ga120","Xem chi tiết")</f>
        <v>Xem chi tiết</v>
      </c>
    </row>
    <row r="15">
      <c r="A15" s="6">
        <v>11</v>
      </c>
      <c r="B15" s="3" t="inlineStr">
        <is>
          <t xml:space="preserve">BA124, GA124</t>
        </is>
      </c>
      <c r="C15" s="3" t="inlineStr">
        <is>
          <t xml:space="preserve">Bộ bàn ăn cao cấp BA124-GA124</t>
        </is>
      </c>
      <c r="D15" s="4">
        <v>14873000</v>
      </c>
      <c r="E15" s="7" t="str">
        <f>HYPERLINK("https://noithathoaphat.com/bo-ban-an-cao-cap-ba124-ga124","Xem chi tiết")</f>
        <v>Xem chi tiết</v>
      </c>
    </row>
    <row r="16">
      <c r="A16" s="6">
        <v>12</v>
      </c>
      <c r="B16" s="3" t="inlineStr">
        <is>
          <t xml:space="preserve">BA126, GA126</t>
        </is>
      </c>
      <c r="C16" s="3" t="inlineStr">
        <is>
          <t xml:space="preserve">Bộ bàn ăn BA126, GA126</t>
        </is>
      </c>
      <c r="D16" s="4">
        <v>11856000</v>
      </c>
      <c r="E16" s="7" t="str">
        <f>HYPERLINK("https://noithathoaphat.com/bo-ban-an-ba126-ga126","Xem chi tiết")</f>
        <v>Xem chi tiết</v>
      </c>
    </row>
    <row r="17">
      <c r="A17" s="6">
        <v>13</v>
      </c>
      <c r="B17" s="3" t="inlineStr">
        <is>
          <t xml:space="preserve">BA129,GA129</t>
        </is>
      </c>
      <c r="C17" s="3" t="inlineStr">
        <is>
          <t xml:space="preserve">Bộ bàn ghế ăn BA129,GA129</t>
        </is>
      </c>
      <c r="D17" s="4">
        <v>9720000</v>
      </c>
      <c r="E17" s="7" t="str">
        <f>HYPERLINK("https://noithathoaphat.com/bo-ban-ghe-an-ba129-ga129","Xem chi tiết")</f>
        <v>Xem chi tiết</v>
      </c>
    </row>
    <row r="18">
      <c r="A18" s="6">
        <v>14</v>
      </c>
      <c r="B18" s="3" t="inlineStr">
        <is>
          <t xml:space="preserve">BA130,GA130</t>
        </is>
      </c>
      <c r="C18" s="3" t="inlineStr">
        <is>
          <t xml:space="preserve">Bộ bàn ghế ăn BA130,GA130</t>
        </is>
      </c>
      <c r="D18" s="4">
        <v>10480000</v>
      </c>
      <c r="E18" s="7" t="str">
        <f>HYPERLINK("https://noithathoaphat.com/bo-ban-ghe-an-ba130-ga130","Xem chi tiết")</f>
        <v>Xem chi tiết</v>
      </c>
    </row>
    <row r="19">
      <c r="A19" s="6">
        <v>15</v>
      </c>
      <c r="B19" s="3" t="inlineStr">
        <is>
          <t xml:space="preserve">GA124</t>
        </is>
      </c>
      <c r="C19" s="3" t="inlineStr">
        <is>
          <t xml:space="preserve">Ghế ăn cao cấp GA124</t>
        </is>
      </c>
      <c r="D19" s="4">
        <v>1224000</v>
      </c>
      <c r="E19" s="7" t="str">
        <f>HYPERLINK("https://noithathoaphat.com/ghe-an-cao-cap-ga124","Xem chi tiết")</f>
        <v>Xem chi tiết</v>
      </c>
    </row>
    <row r="20">
      <c r="A20" s="6">
        <v>16</v>
      </c>
      <c r="B20" s="3" t="inlineStr">
        <is>
          <t xml:space="preserve">HGB60,HGG60</t>
        </is>
      </c>
      <c r="C20" s="3" t="inlineStr">
        <is>
          <t xml:space="preserve">Bộ bàn ghế ăn HGB60-HGG60</t>
        </is>
      </c>
      <c r="D20" s="4">
        <v>13579000</v>
      </c>
      <c r="E20" s="7" t="str">
        <f>HYPERLINK("https://noithathoaphat.com/bo-ban-ghe-an-hgb60-hgg60","Xem chi tiết")</f>
        <v>Xem chi tiết</v>
      </c>
    </row>
    <row r="21">
      <c r="A21" s="6">
        <v>17</v>
      </c>
      <c r="B21" s="3" t="inlineStr">
        <is>
          <t xml:space="preserve">HGB61,HGG61</t>
        </is>
      </c>
      <c r="C21" s="3" t="inlineStr">
        <is>
          <t xml:space="preserve">Bộ bàn ghế ăn HGB61-HGG61</t>
        </is>
      </c>
      <c r="D21" s="4">
        <v>11951000</v>
      </c>
      <c r="E21" s="7" t="str">
        <f>HYPERLINK("https://noithathoaphat.com/bo-ban-ghe-an-hgb61-hgg61","Xem chi tiết")</f>
        <v>Xem chi tiết</v>
      </c>
    </row>
    <row r="22">
      <c r="A22" s="6">
        <v>18</v>
      </c>
      <c r="B22" s="3" t="inlineStr">
        <is>
          <t xml:space="preserve">HGB63A, HGG63</t>
        </is>
      </c>
      <c r="C22" s="3" t="inlineStr">
        <is>
          <t xml:space="preserve">Bộ bàn ghế ăn HGB63A, HGG63</t>
        </is>
      </c>
      <c r="D22" s="4">
        <v>10980000</v>
      </c>
      <c r="E22" s="7" t="str">
        <f>HYPERLINK("https://noithathoaphat.com/ban-ghe-an-hgb63a-hgg63","Xem chi tiết")</f>
        <v>Xem chi tiết</v>
      </c>
    </row>
    <row r="23">
      <c r="A23" s="6">
        <v>19</v>
      </c>
      <c r="B23" s="3" t="inlineStr">
        <is>
          <t xml:space="preserve">HGB64B, HGG64</t>
        </is>
      </c>
      <c r="C23" s="3" t="inlineStr">
        <is>
          <t xml:space="preserve">Bộ bàn ghế ăn HGB64B, HGG64</t>
        </is>
      </c>
      <c r="D23" s="4">
        <v>9604000</v>
      </c>
      <c r="E23" s="7" t="str">
        <f>HYPERLINK("https://noithathoaphat.com/bo-ban-ghe-an-hgb64b-hgg64","Xem chi tiết")</f>
        <v>Xem chi tiết</v>
      </c>
    </row>
    <row r="24">
      <c r="A24" s="6">
        <v>20</v>
      </c>
      <c r="B24" s="3" t="inlineStr">
        <is>
          <t xml:space="preserve">HGB65A, HGG65</t>
        </is>
      </c>
      <c r="C24" s="3" t="inlineStr">
        <is>
          <t xml:space="preserve">Bộ bàn ghế ăn HGB65A, HGG65</t>
        </is>
      </c>
      <c r="D24" s="4">
        <v>12648000</v>
      </c>
      <c r="E24" s="7" t="str">
        <f>HYPERLINK("https://noithathoaphat.com/bo-ban-ghe-an-hgb65a-hgg65","Xem chi tiết")</f>
        <v>Xem chi tiết</v>
      </c>
    </row>
    <row r="25">
      <c r="A25" s="6">
        <v>21</v>
      </c>
      <c r="B25" s="3" t="inlineStr">
        <is>
          <t xml:space="preserve">HGB66A, HGG66</t>
        </is>
      </c>
      <c r="C25" s="3" t="inlineStr">
        <is>
          <t xml:space="preserve">Bộ bàn ghế ăn HGB66A, HGG66</t>
        </is>
      </c>
      <c r="D25" s="4">
        <v>12343000</v>
      </c>
      <c r="E25" s="7" t="str">
        <f>HYPERLINK("https://noithathoaphat.com/bo-ban-ghe-an-hgb66a-hgg66","Xem chi tiết")</f>
        <v>Xem chi tiết</v>
      </c>
    </row>
    <row r="26">
      <c r="A26" s="6">
        <v>22</v>
      </c>
      <c r="B26" s="3" t="inlineStr">
        <is>
          <t xml:space="preserve">HGB67A, HGG67, HGB67B</t>
        </is>
      </c>
      <c r="C26" s="3" t="inlineStr">
        <is>
          <t xml:space="preserve">Bộ bàn ghế ăn HGB67A, HGG67</t>
        </is>
      </c>
      <c r="D26" s="4">
        <v>13400000</v>
      </c>
      <c r="E26" s="7" t="str">
        <f>HYPERLINK("https://noithathoaphat.com/bo-ban-ghe-an-hgb67a-hgg67","Xem chi tiết")</f>
        <v>Xem chi tiết</v>
      </c>
    </row>
    <row r="27">
      <c r="A27" s="6">
        <v>23</v>
      </c>
      <c r="B27" s="3" t="inlineStr">
        <is>
          <t xml:space="preserve">HGB63B, HGG63</t>
        </is>
      </c>
      <c r="C27" s="3" t="inlineStr">
        <is>
          <t xml:space="preserve">Bộ bàn ghế ăn HGB63B, HGG63</t>
        </is>
      </c>
      <c r="D27" s="4">
        <v>8037000</v>
      </c>
      <c r="E27" s="7" t="str">
        <f>HYPERLINK("https://noithathoaphat.com/bo-ban-ghe-an-hgb63b-hgg63","Xem chi tiết")</f>
        <v>Xem chi tiết</v>
      </c>
    </row>
    <row r="28">
      <c r="A28" s="6">
        <v>24</v>
      </c>
      <c r="B28" s="3" t="inlineStr">
        <is>
          <t xml:space="preserve">HGB64A, HGG64</t>
        </is>
      </c>
      <c r="C28" s="3" t="inlineStr">
        <is>
          <t xml:space="preserve">Bộ bàn ghế ăn HGB64A, HGG64</t>
        </is>
      </c>
      <c r="D28" s="4">
        <v>13413000</v>
      </c>
      <c r="E28" s="7" t="str">
        <f>HYPERLINK("https://noithathoaphat.com/bo-ban-ghe-an-hgb64a-hgg64","Xem chi tiết")</f>
        <v>Xem chi tiết</v>
      </c>
    </row>
    <row r="29">
      <c r="A29" s="6">
        <v>25</v>
      </c>
      <c r="B29" s="3" t="inlineStr">
        <is>
          <t xml:space="preserve">HGB66B, HGG66</t>
        </is>
      </c>
      <c r="C29" s="3" t="inlineStr">
        <is>
          <t xml:space="preserve">Bộ bàn ghế ăn HGB66B, HGG66</t>
        </is>
      </c>
      <c r="D29" s="4">
        <v>9069000</v>
      </c>
      <c r="E29" s="7" t="str">
        <f>HYPERLINK("https://noithathoaphat.com/bo-ban-ghe-an-hgb66b-hgg66","Xem chi tiết")</f>
        <v>Xem chi tiết</v>
      </c>
    </row>
    <row r="30">
      <c r="A30" s="6">
        <v>26</v>
      </c>
      <c r="B30" s="3" t="inlineStr">
        <is>
          <t xml:space="preserve">HGB74A, HGG74</t>
        </is>
      </c>
      <c r="C30" s="3" t="inlineStr">
        <is>
          <t xml:space="preserve">Bộ bàn ghế ăn HGB74A, HGG74</t>
        </is>
      </c>
      <c r="D30" s="4">
        <v>14865000</v>
      </c>
      <c r="E30" s="7" t="str">
        <f>HYPERLINK("https://noithathoaphat.com/bo-ban-ghe-an-hgb74a-hgg74","Xem chi tiết")</f>
        <v>Xem chi tiết</v>
      </c>
    </row>
    <row r="31">
      <c r="A31" s="6">
        <v>27</v>
      </c>
      <c r="B31" s="3" t="inlineStr">
        <is>
          <t xml:space="preserve">HGB74B, HGG74</t>
        </is>
      </c>
      <c r="C31" s="3" t="inlineStr">
        <is>
          <t xml:space="preserve">Bộ bàn ghế ăn HGB74B, HGG74</t>
        </is>
      </c>
      <c r="D31" s="4">
        <v>11043000</v>
      </c>
      <c r="E31" s="7" t="str">
        <f>HYPERLINK("https://noithathoaphat.com/bo-ban-ghe-an-hgb74b-hgg74","Xem chi tiết")</f>
        <v>Xem chi tiết</v>
      </c>
    </row>
    <row r="32">
      <c r="A32" s="6">
        <v>28</v>
      </c>
      <c r="B32" s="3" t="inlineStr">
        <is>
          <t xml:space="preserve">HGB75A, HGG75</t>
        </is>
      </c>
      <c r="C32" s="3" t="inlineStr">
        <is>
          <t xml:space="preserve">Bộ bàn ghế ăn HGB75A, HGG75</t>
        </is>
      </c>
      <c r="D32" s="4">
        <v>14024000</v>
      </c>
      <c r="E32" s="7" t="str">
        <f>HYPERLINK("https://noithathoaphat.com/bo-ban-ghe-an-hgb75a-hgg75","Xem chi tiết")</f>
        <v>Xem chi tiết</v>
      </c>
    </row>
    <row r="33">
      <c r="A33" s="6">
        <v>29</v>
      </c>
      <c r="B33" s="3" t="inlineStr">
        <is>
          <t xml:space="preserve">HGB75B, HGG75</t>
        </is>
      </c>
      <c r="C33" s="3" t="inlineStr">
        <is>
          <t xml:space="preserve">Bộ bàn ghế ăn  HGB75B, HGG75</t>
        </is>
      </c>
      <c r="D33" s="4">
        <v>10509000</v>
      </c>
      <c r="E33" s="7" t="str">
        <f>HYPERLINK("https://noithathoaphat.com/bo-ban-ghe-an-hgb75b-hgg75","Xem chi tiết")</f>
        <v>Xem chi tiết</v>
      </c>
    </row>
    <row r="34">
      <c r="A34" s="6">
        <v>30</v>
      </c>
      <c r="B34" s="3" t="inlineStr">
        <is>
          <t xml:space="preserve">TB03, TGA01</t>
        </is>
      </c>
      <c r="C34" s="3" t="inlineStr">
        <is>
          <t xml:space="preserve">Bộ bàn ghế ăn TB03,TGA01</t>
        </is>
      </c>
      <c r="D34" s="4">
        <v>7447000</v>
      </c>
      <c r="E34" s="7" t="str">
        <f>HYPERLINK("https://noithathoaphat.com/bo-ban-ghe-an-tb03-tga01","Xem chi tiết")</f>
        <v>Xem chi tiết</v>
      </c>
    </row>
    <row r="35">
      <c r="A35" s="6">
        <v>31</v>
      </c>
      <c r="B35" s="3" t="inlineStr">
        <is>
          <t xml:space="preserve">TB10</t>
        </is>
      </c>
      <c r="C35" s="3" t="inlineStr">
        <is>
          <t xml:space="preserve">Bàn ăn TB10</t>
        </is>
      </c>
      <c r="D35" s="4">
        <v>4496000</v>
      </c>
      <c r="E35" s="7" t="str">
        <f>HYPERLINK("https://noithathoaphat.com/bo-ban-ghe-an-tb10-tga08","Xem chi tiết")</f>
        <v>Xem chi tiết</v>
      </c>
    </row>
    <row r="36">
      <c r="A36" s="6">
        <v>32</v>
      </c>
      <c r="B36" s="3" t="inlineStr">
        <is>
          <t xml:space="preserve">BT100</t>
        </is>
      </c>
      <c r="C36" s="3" t="inlineStr">
        <is>
          <t xml:space="preserve">Bàn gấp inox BT100</t>
        </is>
      </c>
      <c r="D36" s="4">
        <v>1832000</v>
      </c>
      <c r="E36" s="7" t="str">
        <f>HYPERLINK("https://noithathoaphat.com/ban-gap-inox-bt100","Xem chi tiết")</f>
        <v>Xem chi tiết</v>
      </c>
    </row>
    <row r="37">
      <c r="A37" s="6">
        <v>33</v>
      </c>
      <c r="B37" s="3" t="inlineStr">
        <is>
          <t xml:space="preserve">BT120</t>
        </is>
      </c>
      <c r="C37" s="3" t="inlineStr">
        <is>
          <t xml:space="preserve">Bàn gấp inox BT120</t>
        </is>
      </c>
      <c r="D37" s="4">
        <v>2294000</v>
      </c>
      <c r="E37" s="7" t="str">
        <f>HYPERLINK("https://noithathoaphat.com/ban-gap-inox-bt120","Xem chi tiết")</f>
        <v>Xem chi tiết</v>
      </c>
    </row>
    <row r="38">
      <c r="A38" s="6">
        <v>34</v>
      </c>
      <c r="B38" s="3" t="inlineStr">
        <is>
          <t xml:space="preserve">HGB60B, HGG60</t>
        </is>
      </c>
      <c r="C38" s="3" t="inlineStr">
        <is>
          <t xml:space="preserve">Bộ bàn ăn 1m3 HGB60B-HGG60</t>
        </is>
      </c>
      <c r="D38" s="4">
        <v>9563000</v>
      </c>
      <c r="E38" s="7" t="str">
        <f>HYPERLINK("https://noithathoaphat.com/bo-ban-an-1m3-hgb60b-hgg60","Xem chi tiết")</f>
        <v>Xem chi tiết</v>
      </c>
    </row>
    <row r="39">
      <c r="A39" s="6">
        <v>35</v>
      </c>
      <c r="B39" s="3" t="inlineStr">
        <is>
          <t xml:space="preserve">HGB70A,HGB70</t>
        </is>
      </c>
      <c r="C39" s="3" t="inlineStr">
        <is>
          <t xml:space="preserve">Bộ bàn ăn HGB70A-HGB70</t>
        </is>
      </c>
      <c r="D39" s="4">
        <v>13120000</v>
      </c>
      <c r="E39" s="7" t="str">
        <f>HYPERLINK("https://noithathoaphat.com/bo-ban-an-hgb70a-hgb70","Xem chi tiết")</f>
        <v>Xem chi tiết</v>
      </c>
    </row>
    <row r="40">
      <c r="A40" s="6">
        <v>36</v>
      </c>
      <c r="B40" s="3" t="inlineStr">
        <is>
          <t xml:space="preserve">HGB70B,HGB70</t>
        </is>
      </c>
      <c r="C40" s="3" t="inlineStr">
        <is>
          <t xml:space="preserve">Bộ bàn ăn HGB70B-HGB70</t>
        </is>
      </c>
      <c r="D40" s="4">
        <v>9604000</v>
      </c>
      <c r="E40" s="7" t="str">
        <f>HYPERLINK("https://noithathoaphat.com/bo-ban-an-hgb70b-hgb70","Xem chi tiết")</f>
        <v>Xem chi tiết</v>
      </c>
    </row>
    <row r="41">
      <c r="A41" s="6">
        <v>37</v>
      </c>
      <c r="B41" s="3" t="inlineStr">
        <is>
          <t xml:space="preserve">HGB71AK10, HGG71</t>
        </is>
      </c>
      <c r="C41" s="3" t="inlineStr">
        <is>
          <t xml:space="preserve">Bộ bàn ăn HGB71AK10-HGG71</t>
        </is>
      </c>
      <c r="D41" s="4">
        <v>12047000</v>
      </c>
      <c r="E41" s="7" t="str">
        <f>HYPERLINK("https://noithathoaphat.com/bo-ban-an-hgb71ak10-hgg71","Xem chi tiết")</f>
        <v>Xem chi tiết</v>
      </c>
    </row>
    <row r="42">
      <c r="A42" s="6">
        <v>38</v>
      </c>
      <c r="B42" s="3" t="inlineStr">
        <is>
          <t xml:space="preserve">HGB71BK10, HGG71</t>
        </is>
      </c>
      <c r="C42" s="3" t="inlineStr">
        <is>
          <t xml:space="preserve">Bộ bàn ăn HGB71BK10-HGG71</t>
        </is>
      </c>
      <c r="D42" s="4">
        <v>11346000</v>
      </c>
      <c r="E42" s="7" t="str">
        <f>HYPERLINK("https://noithathoaphat.com/bo-ban-an-hgb71bk10-hgg71","Xem chi tiết")</f>
        <v>Xem chi tiết</v>
      </c>
    </row>
    <row r="43">
      <c r="A43" s="6">
        <v>39</v>
      </c>
      <c r="B43" s="3" t="inlineStr">
        <is>
          <t xml:space="preserve">HGB71AN4, HGG71</t>
        </is>
      </c>
      <c r="C43" s="3" t="inlineStr">
        <is>
          <t xml:space="preserve">Bộ bàn ăn HGB71AN4-HGG71</t>
        </is>
      </c>
      <c r="D43" s="4">
        <v>11589000</v>
      </c>
      <c r="E43" s="7" t="str">
        <f>HYPERLINK("https://noithathoaphat.com/bo-ban-an-hgb71an4-hgg71","Xem chi tiết")</f>
        <v>Xem chi tiết</v>
      </c>
    </row>
    <row r="44">
      <c r="A44" s="6">
        <v>40</v>
      </c>
      <c r="B44" s="3" t="inlineStr">
        <is>
          <t xml:space="preserve"/>
        </is>
      </c>
      <c r="C44" s="3" t="inlineStr">
        <is>
          <t xml:space="preserve">Bộ bàn ăn HGB71BN4-HGG71</t>
        </is>
      </c>
      <c r="D44" s="4">
        <v>11105000</v>
      </c>
      <c r="E44" s="7" t="str">
        <f>HYPERLINK("https://noithathoaphat.com/bo-ban-an-hgb71bn4-hgg71","Xem chi tiết")</f>
        <v>Xem chi tiết</v>
      </c>
    </row>
    <row r="45">
      <c r="A45" s="6">
        <v>41</v>
      </c>
      <c r="B45" s="3" t="inlineStr">
        <is>
          <t xml:space="preserve">TB06</t>
        </is>
      </c>
      <c r="C45" s="3" t="inlineStr">
        <is>
          <t xml:space="preserve">Bàn ăn TB06</t>
        </is>
      </c>
      <c r="D45" s="4">
        <v>4153000</v>
      </c>
      <c r="E45" s="7" t="str">
        <f>HYPERLINK("https://noithathoaphat.com/bo-ban-ghe-an-tb06-tga03","Xem chi tiết")</f>
        <v>Xem chi tiết</v>
      </c>
    </row>
    <row r="46">
      <c r="A46" s="6">
        <v>42</v>
      </c>
      <c r="B46" s="3" t="inlineStr">
        <is>
          <t xml:space="preserve">TB09, TGA02</t>
        </is>
      </c>
      <c r="C46" s="3" t="inlineStr">
        <is>
          <t xml:space="preserve">Bàn ăn  gia đình TB09</t>
        </is>
      </c>
      <c r="D46" s="4">
        <v>8528000</v>
      </c>
      <c r="E46" s="7" t="str">
        <f>HYPERLINK("https://noithathoaphat.com/bo-ban-ghe-an-tb09-TGA02","Xem chi tiết")</f>
        <v>Xem chi tiết</v>
      </c>
    </row>
    <row r="47">
      <c r="A47" s="6">
        <v>43</v>
      </c>
      <c r="B47" s="3" t="inlineStr">
        <is>
          <t xml:space="preserve">TB21, TGA21, TB21V</t>
        </is>
      </c>
      <c r="C47" s="3" t="inlineStr">
        <is>
          <t xml:space="preserve">Bộ bàn ghế ăn TB21V-TGA21</t>
        </is>
      </c>
      <c r="D47" s="4">
        <v>11629000</v>
      </c>
      <c r="E47" s="7" t="str">
        <f>HYPERLINK("https://noithathoaphat.com/bo-ban-ghe-an-tb21v-tga21","Xem chi tiết")</f>
        <v>Xem chi tiết</v>
      </c>
    </row>
    <row r="48">
      <c r="A48" s="6">
        <v>44</v>
      </c>
      <c r="B48" s="3" t="inlineStr">
        <is>
          <t xml:space="preserve">B61, G61</t>
        </is>
      </c>
      <c r="C48" s="3" t="inlineStr">
        <is>
          <t xml:space="preserve">Bộ bàn ăn B61-G61</t>
        </is>
      </c>
      <c r="D48" s="4">
        <v>13529000</v>
      </c>
      <c r="E48" s="7" t="str">
        <f>HYPERLINK("https://noithathoaphat.com/bo-ban-an-b61-g61","Xem chi tiết")</f>
        <v>Xem chi tiết</v>
      </c>
    </row>
    <row r="49">
      <c r="A49" s="6">
        <v>45</v>
      </c>
      <c r="B49" s="3" t="inlineStr">
        <is>
          <t xml:space="preserve">B59, G59</t>
        </is>
      </c>
      <c r="C49" s="3" t="inlineStr">
        <is>
          <t xml:space="preserve">Bộ bàn ghế ăn B59-G59</t>
        </is>
      </c>
      <c r="D49" s="4">
        <v>8363000</v>
      </c>
      <c r="E49" s="7" t="str">
        <f>HYPERLINK("https://noithathoaphat.com/bo-ban-ghe-an-b59-g59","Xem chi tiết")</f>
        <v>Xem chi tiết</v>
      </c>
    </row>
    <row r="50">
      <c r="A50" s="6">
        <v>46</v>
      </c>
      <c r="B50" s="3" t="inlineStr">
        <is>
          <t xml:space="preserve">B55, G56</t>
        </is>
      </c>
      <c r="C50" s="3" t="inlineStr">
        <is>
          <t xml:space="preserve">Bộ bàn ghế ăn B55-G56</t>
        </is>
      </c>
      <c r="D50" s="4">
        <v>14541000</v>
      </c>
      <c r="E50" s="7" t="str">
        <f>HYPERLINK("https://noithathoaphat.com/bo-ban-ghe-an-b55-g56","Xem chi tiết")</f>
        <v>Xem chi tiết</v>
      </c>
    </row>
    <row r="51">
      <c r="A51" s="6">
        <v>47</v>
      </c>
      <c r="B51" s="3" t="inlineStr">
        <is>
          <t xml:space="preserve">B50, G50</t>
        </is>
      </c>
      <c r="C51" s="3" t="inlineStr">
        <is>
          <t xml:space="preserve">Bộ bàn ghế ăn B50-G50</t>
        </is>
      </c>
      <c r="D51" s="4">
        <v>6807000</v>
      </c>
      <c r="E51" s="7" t="str">
        <f>HYPERLINK("https://noithathoaphat.com/bo-ban-ghe-an-b50-g50","Xem chi tiết")</f>
        <v>Xem chi tiết</v>
      </c>
    </row>
    <row r="52">
      <c r="A52" s="6">
        <v>48</v>
      </c>
      <c r="B52" s="3" t="inlineStr">
        <is>
          <t xml:space="preserve">B64-G64</t>
        </is>
      </c>
      <c r="C52" s="3" t="inlineStr">
        <is>
          <t xml:space="preserve">Bộ bàn ghế ăn B64-G64</t>
        </is>
      </c>
      <c r="D52" s="4">
        <v>12012000</v>
      </c>
      <c r="E52" s="7" t="str">
        <f>HYPERLINK("https://noithathoaphat.com/bo-ban-ghe-an-b64-g64","Xem chi tiết")</f>
        <v>Xem chi tiết</v>
      </c>
    </row>
    <row r="53">
      <c r="A53" s="6">
        <v>49</v>
      </c>
      <c r="B53" s="3" t="inlineStr">
        <is>
          <t xml:space="preserve">G39, B39</t>
        </is>
      </c>
      <c r="C53" s="3" t="inlineStr">
        <is>
          <t xml:space="preserve">Bộ bàn ghế ăn G39-B39</t>
        </is>
      </c>
      <c r="D53" s="4">
        <v>5625000</v>
      </c>
      <c r="E53" s="7" t="str">
        <f>HYPERLINK("https://noithathoaphat.com/bo-ban-ghe-an-g39-b39","Xem chi tiết")</f>
        <v>Xem chi tiết</v>
      </c>
    </row>
    <row r="54">
      <c r="A54" s="6">
        <v>50</v>
      </c>
      <c r="B54" s="3" t="inlineStr">
        <is>
          <t xml:space="preserve">HGB79A, HGG79</t>
        </is>
      </c>
      <c r="C54" s="3" t="inlineStr">
        <is>
          <t xml:space="preserve">Bộ bàn ăn HGB79A-HGG79</t>
        </is>
      </c>
      <c r="D54" s="4">
        <v>13808000</v>
      </c>
      <c r="E54" s="7" t="str">
        <f>HYPERLINK("https://noithathoaphat.com/bo-ban-an-hgb79a-hgg79","Xem chi tiết")</f>
        <v>Xem chi tiết</v>
      </c>
    </row>
    <row r="55">
      <c r="A55" s="6">
        <v>51</v>
      </c>
      <c r="B55" s="3" t="inlineStr">
        <is>
          <t xml:space="preserve">BA504, GA504, BA504A, BA504B</t>
        </is>
      </c>
      <c r="C55" s="3" t="inlineStr">
        <is>
          <t xml:space="preserve">Bộ bàn ăn BA504-GA504</t>
        </is>
      </c>
      <c r="D55" s="4">
        <v>13795000</v>
      </c>
      <c r="E55" s="7" t="str">
        <f>HYPERLINK("https://noithathoaphat.com/bo-ban-an-ba504","Xem chi tiết")</f>
        <v>Xem chi tiết</v>
      </c>
    </row>
    <row r="56">
      <c r="A56" s="6">
        <v>52</v>
      </c>
      <c r="B56" s="3" t="inlineStr">
        <is>
          <t xml:space="preserve">BA505-GA505, BA505A, BA505AB, BA505AK8, BA505BK8 </t>
        </is>
      </c>
      <c r="C56" s="3" t="inlineStr">
        <is>
          <t xml:space="preserve">Bộ bàn ăn BA505-GA505</t>
        </is>
      </c>
      <c r="D56" s="4">
        <v>13872000</v>
      </c>
      <c r="E56" s="7" t="str">
        <f>HYPERLINK("https://noithathoaphat.com/bo-ban-an-ba505","Xem chi tiết")</f>
        <v>Xem chi tiết</v>
      </c>
    </row>
    <row r="57">
      <c r="A57" s="6">
        <v>53</v>
      </c>
      <c r="B57" s="3" t="inlineStr">
        <is>
          <t xml:space="preserve">B63,G63</t>
        </is>
      </c>
      <c r="C57" s="3" t="inlineStr">
        <is>
          <t xml:space="preserve">Bộ bàn ăn B63,G63</t>
        </is>
      </c>
      <c r="D57" s="4">
        <v>12944000</v>
      </c>
      <c r="E57" s="7" t="str">
        <f>HYPERLINK("https://noithathoaphat.com/bo-ban-an-b63","Xem chi tiết")</f>
        <v>Xem chi tiết</v>
      </c>
    </row>
    <row r="58">
      <c r="A58" s="6">
        <v>54</v>
      </c>
      <c r="B58" s="3" t="inlineStr">
        <is>
          <t xml:space="preserve">BA04I</t>
        </is>
      </c>
      <c r="C58" s="3" t="inlineStr">
        <is>
          <t xml:space="preserve">Bàn ăn inox BA04I</t>
        </is>
      </c>
      <c r="D58" s="4">
        <v>2688000</v>
      </c>
      <c r="E58" s="7" t="str">
        <f>HYPERLINK("https://noithathoaphat.com/ban-an-inox-ba04i","Xem chi tiết")</f>
        <v>Xem chi tiết</v>
      </c>
    </row>
    <row r="59">
      <c r="A59" s="6">
        <v>55</v>
      </c>
      <c r="B59" s="3" t="inlineStr">
        <is>
          <t xml:space="preserve">BA501</t>
        </is>
      </c>
      <c r="C59" s="3" t="inlineStr">
        <is>
          <t xml:space="preserve">Bộ bàn ăn BA501</t>
        </is>
      </c>
      <c r="D59" s="4">
        <v>8458000</v>
      </c>
      <c r="E59" s="7" t="str">
        <f>HYPERLINK("https://noithathoaphat.com/bo-ban-an-ba501","Xem chi tiết")</f>
        <v>Xem chi tiết</v>
      </c>
    </row>
    <row r="60">
      <c r="A60" s="6">
        <v>56</v>
      </c>
      <c r="B60" s="3" t="inlineStr">
        <is>
          <t xml:space="preserve">BA508, GA508</t>
        </is>
      </c>
      <c r="C60" s="3" t="inlineStr">
        <is>
          <t xml:space="preserve">Bộ bàn ăn BA508-GA508</t>
        </is>
      </c>
      <c r="D60" s="4">
        <v>11401000</v>
      </c>
      <c r="E60" s="7" t="str">
        <f>HYPERLINK("https://noithathoaphat.com/bo-ban-an-ba508-ga508","Xem chi tiết")</f>
        <v>Xem chi tiết</v>
      </c>
    </row>
    <row r="61">
      <c r="A61" s="6">
        <v>57</v>
      </c>
      <c r="B61" s="3" t="inlineStr">
        <is>
          <t xml:space="preserve">BA507-GA507</t>
        </is>
      </c>
      <c r="C61" s="3" t="inlineStr">
        <is>
          <t xml:space="preserve">Bộ bàn ăn BA507-GA507</t>
        </is>
      </c>
      <c r="D61" s="4">
        <v>6119000</v>
      </c>
      <c r="E61" s="7" t="str">
        <f>HYPERLINK("https://noithathoaphat.com/bo-ban-an-ba507-ga507","Xem chi tiết")</f>
        <v>Xem chi tiết</v>
      </c>
    </row>
    <row r="62">
      <c r="A62" s="6">
        <v>58</v>
      </c>
      <c r="B62" s="3" t="inlineStr">
        <is>
          <t xml:space="preserve">BA509-GA509, BA509A, BA509AK8, BA509B, BA509BK8</t>
        </is>
      </c>
      <c r="C62" s="3" t="inlineStr">
        <is>
          <t xml:space="preserve">Bộ bàn ăn BA509-G509</t>
        </is>
      </c>
      <c r="D62" s="4">
        <v>12891000</v>
      </c>
      <c r="E62" s="7" t="str">
        <f>HYPERLINK("https://noithathoaphat.com/bo-ban-an-ba509","Xem chi tiết")</f>
        <v>Xem chi tiết</v>
      </c>
    </row>
    <row r="63">
      <c r="A63" s="6">
        <v>59</v>
      </c>
      <c r="B63" s="3" t="inlineStr">
        <is>
          <t xml:space="preserve">TB03V-TGA01</t>
        </is>
      </c>
      <c r="C63" s="3" t="inlineStr">
        <is>
          <t xml:space="preserve">Bộ bàn ghế ăn TB03V-TGA01</t>
        </is>
      </c>
      <c r="D63" s="4">
        <v>7384000</v>
      </c>
      <c r="E63" s="7" t="str">
        <f>HYPERLINK("https://noithathoaphat.com/bo-ban-ghe-an-tb03v-tga01","Xem chi tiết")</f>
        <v>Xem chi tiết</v>
      </c>
    </row>
    <row r="64">
      <c r="A64" s="6">
        <v>60</v>
      </c>
      <c r="B64" s="3" t="inlineStr">
        <is>
          <t xml:space="preserve"/>
        </is>
      </c>
      <c r="C64" s="3" t="inlineStr">
        <is>
          <t xml:space="preserve">Bàn ăn gia đình TB06V</t>
        </is>
      </c>
      <c r="D64" s="4">
        <v>3924000</v>
      </c>
      <c r="E64" s="7" t="str">
        <f>HYPERLINK("https://noithathoaphat.com/ban-an-gia-dinh-tb06v","Xem chi tiết")</f>
        <v>Xem chi tiết</v>
      </c>
    </row>
    <row r="65">
      <c r="A65" s="6">
        <v>61</v>
      </c>
      <c r="B65" s="3" t="inlineStr">
        <is>
          <t xml:space="preserve">B32</t>
        </is>
      </c>
      <c r="C65" s="3" t="inlineStr">
        <is>
          <t xml:space="preserve">Bàn ăn mặt kính tròn B32</t>
        </is>
      </c>
      <c r="D65" s="4">
        <v>1876000</v>
      </c>
      <c r="E65" s="7" t="str">
        <f>HYPERLINK("https://noithathoaphat.com/ban-an-mat-kinh-tron-b32","Xem chi tiết")</f>
        <v>Xem chi tiết</v>
      </c>
    </row>
    <row r="66">
      <c r="A66" s="6">
        <v>62</v>
      </c>
      <c r="B66" s="3" t="inlineStr">
        <is>
          <t xml:space="preserve">HGB68A, HGG66, HGB68B</t>
        </is>
      </c>
      <c r="C66" s="3" t="inlineStr">
        <is>
          <t xml:space="preserve">Bộ bàn ghế ăn HGB68A, HGG68</t>
        </is>
      </c>
      <c r="D66" s="4">
        <v>14024000</v>
      </c>
      <c r="E66" s="7" t="str">
        <f>HYPERLINK("https://noithathoaphat.com/bo-ban-ghe-an-hgb68a-hgg68","Xem chi tiết")</f>
        <v>Xem chi tiết</v>
      </c>
    </row>
    <row r="67">
      <c r="A67" s="6">
        <v>63</v>
      </c>
      <c r="B67" s="3" t="inlineStr">
        <is>
          <t xml:space="preserve">HGB69A, HGG69, HGB69B</t>
        </is>
      </c>
      <c r="C67" s="3" t="inlineStr">
        <is>
          <t xml:space="preserve">Bộ bàn ghế ăn HGB69A, HGG69</t>
        </is>
      </c>
      <c r="D67" s="4">
        <v>9123000</v>
      </c>
      <c r="E67" s="7" t="str">
        <f>HYPERLINK("https://noithathoaphat.com/bo-ban-ghe-an-hgb69a-hgg69","Xem chi tiết")</f>
        <v>Xem chi tiết</v>
      </c>
    </row>
    <row r="68">
      <c r="A68" s="6">
        <v>64</v>
      </c>
      <c r="B68" s="3" t="inlineStr">
        <is>
          <t xml:space="preserve">HGB72, HGG72</t>
        </is>
      </c>
      <c r="C68" s="3" t="inlineStr">
        <is>
          <t xml:space="preserve">Bộ bàn ăn HGB72-HGG72</t>
        </is>
      </c>
      <c r="D68" s="4">
        <v>6343000</v>
      </c>
      <c r="E68" s="7" t="str">
        <f>HYPERLINK("https://noithathoaphat.com/bo-ban-an-hgb72-hgg72","Xem chi tiết")</f>
        <v>Xem chi tiết</v>
      </c>
    </row>
    <row r="69">
      <c r="A69" s="6">
        <v>65</v>
      </c>
      <c r="B69" s="3" t="inlineStr">
        <is>
          <t xml:space="preserve">HGB76A, HGG76, HGB76B</t>
        </is>
      </c>
      <c r="C69" s="3" t="inlineStr">
        <is>
          <t xml:space="preserve">Bộ bàn ghế ăn HGB76A, HGG76</t>
        </is>
      </c>
      <c r="D69" s="4">
        <v>14636000</v>
      </c>
      <c r="E69" s="7" t="str">
        <f>HYPERLINK("https://noithathoaphat.com/bo-ban-ghe-an-hgb76a-hgg76","Xem chi tiết")</f>
        <v>Xem chi tiết</v>
      </c>
    </row>
    <row r="70">
      <c r="A70" s="6">
        <v>66</v>
      </c>
      <c r="B70" s="3" t="inlineStr">
        <is>
          <t xml:space="preserve">BA502, GA124</t>
        </is>
      </c>
      <c r="C70" s="3" t="inlineStr">
        <is>
          <t xml:space="preserve">Bộ bàn ăn BA502</t>
        </is>
      </c>
      <c r="D70" s="4">
        <v>10407000</v>
      </c>
      <c r="E70" s="7" t="str">
        <f>HYPERLINK("https://noithathoaphat.com/bo-ban-an-ba502","Xem chi tiết")</f>
        <v>Xem chi tiết</v>
      </c>
    </row>
    <row r="71">
      <c r="A71" s="6">
        <v>67</v>
      </c>
      <c r="B71" s="3" t="inlineStr">
        <is>
          <t xml:space="preserve">BA503A, GA503, BA503B</t>
        </is>
      </c>
      <c r="C71" s="3" t="inlineStr">
        <is>
          <t xml:space="preserve">Bộ bàn ăn BA503A-GA503</t>
        </is>
      </c>
      <c r="D71" s="4">
        <v>13350000</v>
      </c>
      <c r="E71" s="7" t="str">
        <f>HYPERLINK("https://noithathoaphat.com/bo-ban-an-ba503a-ga503","Xem chi tiết")</f>
        <v>Xem chi tiết</v>
      </c>
    </row>
    <row r="72">
      <c r="A72" s="6">
        <v>68</v>
      </c>
      <c r="B72" s="3" t="inlineStr">
        <is>
          <t xml:space="preserve">TGA24N</t>
        </is>
      </c>
      <c r="C72" s="3" t="inlineStr">
        <is>
          <t xml:space="preserve">Ghế ăn gỗ tự nhiên TGA24N</t>
        </is>
      </c>
      <c r="D72" s="4">
        <v>849000</v>
      </c>
      <c r="E72" s="7" t="str">
        <f>HYPERLINK("https://noithathoaphat.com/ghe-an-go-tu-nhien-tga24n","Xem chi tiết")</f>
        <v>Xem chi tiết</v>
      </c>
    </row>
    <row r="73">
      <c r="A73" s="6">
        <v>69</v>
      </c>
      <c r="B73" s="3" t="inlineStr">
        <is>
          <t xml:space="preserve">B52</t>
        </is>
      </c>
      <c r="C73" s="3" t="inlineStr">
        <is>
          <t xml:space="preserve">Bàn ăn khung thép B52</t>
        </is>
      </c>
      <c r="D73" s="4">
        <v>3121000</v>
      </c>
      <c r="E73" s="7" t="str">
        <f>HYPERLINK("https://noithathoaphat.com/ban-an-khung-thep-b52","Xem chi tiết")</f>
        <v>Xem chi tiết</v>
      </c>
    </row>
    <row r="74">
      <c r="A74" s="6">
        <v>70</v>
      </c>
      <c r="B74" s="3" t="inlineStr">
        <is>
          <t xml:space="preserve">B53</t>
        </is>
      </c>
      <c r="C74" s="3" t="inlineStr">
        <is>
          <t xml:space="preserve">Bàn ăn khung thép B53</t>
        </is>
      </c>
      <c r="D74" s="4">
        <v>2649000</v>
      </c>
      <c r="E74" s="7" t="str">
        <f>HYPERLINK("https://noithathoaphat.com/ban-an-khung-thep-b53","Xem chi tiết")</f>
        <v>Xem chi tiết</v>
      </c>
    </row>
    <row r="75">
      <c r="A75" s="6">
        <v>71</v>
      </c>
      <c r="B75" s="3" t="inlineStr">
        <is>
          <t xml:space="preserve">B56, G56</t>
        </is>
      </c>
      <c r="C75" s="3" t="inlineStr">
        <is>
          <t xml:space="preserve">Bộ bàn ghế ăn B56-G56</t>
        </is>
      </c>
      <c r="D75" s="4">
        <v>16751000</v>
      </c>
      <c r="E75" s="7" t="str">
        <f>HYPERLINK("https://noithathoaphat.com/bo-ban-ghe-an-b56-g56","Xem chi tiết")</f>
        <v>Xem chi tiết</v>
      </c>
    </row>
    <row r="76">
      <c r="A76" s="6">
        <v>72</v>
      </c>
      <c r="B76" s="3" t="inlineStr">
        <is>
          <t xml:space="preserve">BA125, GA125</t>
        </is>
      </c>
      <c r="C76" s="3" t="inlineStr">
        <is>
          <t xml:space="preserve">Bàn ghế ăn cao cấp BA125-GA125</t>
        </is>
      </c>
      <c r="D76" s="4">
        <v>31749000</v>
      </c>
      <c r="E76" s="7" t="str">
        <f>HYPERLINK("https://noithathoaphat.com/ban-ghe-an-cao-cap-ba125-ga125","Xem chi tiết")</f>
        <v>Xem chi tiết</v>
      </c>
    </row>
    <row r="77">
      <c r="A77" s="6">
        <v>73</v>
      </c>
      <c r="B77" s="3" t="inlineStr">
        <is>
          <t xml:space="preserve">BT950</t>
        </is>
      </c>
      <c r="C77" s="3" t="inlineStr">
        <is>
          <t xml:space="preserve">Bàn inox tròn BT950</t>
        </is>
      </c>
      <c r="D77" s="4">
        <v>1108000</v>
      </c>
      <c r="E77" s="7" t="str">
        <f>HYPERLINK("https://noithathoaphat.com/ban-inox-tron-bt950","Xem chi tiết")</f>
        <v>Xem chi tiết</v>
      </c>
    </row>
    <row r="78">
      <c r="A78" s="6">
        <v>74</v>
      </c>
      <c r="B78" s="3" t="inlineStr">
        <is>
          <t xml:space="preserve">BT1150</t>
        </is>
      </c>
      <c r="C78" s="3" t="inlineStr">
        <is>
          <t xml:space="preserve">Bàn gấp inox tròn BT1150</t>
        </is>
      </c>
      <c r="D78" s="4">
        <v>1239000</v>
      </c>
      <c r="E78" s="7" t="str">
        <f>HYPERLINK("https://noithathoaphat.com/ban-gap-inox-tron-bt1150","Xem chi tiết")</f>
        <v>Xem chi tiết</v>
      </c>
    </row>
    <row r="79">
      <c r="A79" s="6">
        <v>75</v>
      </c>
      <c r="B79" s="3" t="inlineStr">
        <is>
          <t xml:space="preserve">BT1150B</t>
        </is>
      </c>
      <c r="C79" s="3" t="inlineStr">
        <is>
          <t xml:space="preserve">Bàn gấp inox BT1150B</t>
        </is>
      </c>
      <c r="D79" s="4">
        <v>1322000</v>
      </c>
      <c r="E79" s="7" t="str">
        <f>HYPERLINK("https://noithathoaphat.com/ban-gap-inox-bt1150b","Xem chi tiết")</f>
        <v>Xem chi tiết</v>
      </c>
    </row>
    <row r="80">
      <c r="A80" s="6">
        <v>76</v>
      </c>
      <c r="B80" s="3" t="inlineStr">
        <is>
          <t xml:space="preserve">BT120B</t>
        </is>
      </c>
      <c r="C80" s="3" t="inlineStr">
        <is>
          <t xml:space="preserve">Bàn gấp inox BT120B</t>
        </is>
      </c>
      <c r="D80" s="4">
        <v>2250000</v>
      </c>
      <c r="E80" s="7" t="str">
        <f>HYPERLINK("https://noithathoaphat.com/ban-gap-inox-bt120b","Xem chi tiết")</f>
        <v>Xem chi tiết</v>
      </c>
    </row>
    <row r="81">
      <c r="A81" s="6">
        <v>77</v>
      </c>
      <c r="B81" s="3" t="inlineStr">
        <is>
          <t xml:space="preserve">BCN712A</t>
        </is>
      </c>
      <c r="C81" s="3" t="inlineStr">
        <is>
          <t xml:space="preserve">Bàn inox chữ nhật BCN712A</t>
        </is>
      </c>
      <c r="D81" s="4">
        <v>1066000</v>
      </c>
      <c r="E81" s="7" t="str">
        <f>HYPERLINK("https://noithathoaphat.com/ban-inox-chu-nhat-bcn712a","Xem chi tiết")</f>
        <v>Xem chi tiết</v>
      </c>
    </row>
    <row r="82">
      <c r="A82" s="6">
        <v>78</v>
      </c>
      <c r="B82" s="3" t="inlineStr">
        <is>
          <t xml:space="preserve">BCN813B</t>
        </is>
      </c>
      <c r="C82" s="3" t="inlineStr">
        <is>
          <t xml:space="preserve">Bàn gấp inox chữ nhật BCN813B</t>
        </is>
      </c>
      <c r="D82" s="4">
        <v>1364000</v>
      </c>
      <c r="E82" s="7" t="str">
        <f>HYPERLINK("https://noithathoaphat.com/ban-gap-inox-chu-nhat-bcn813b","Xem chi tiết")</f>
        <v>Xem chi tiết</v>
      </c>
    </row>
    <row r="83">
      <c r="A83" s="6">
        <v>79</v>
      </c>
      <c r="B83" s="3" t="inlineStr">
        <is>
          <t xml:space="preserve">BCN712AG</t>
        </is>
      </c>
      <c r="C83" s="3" t="inlineStr">
        <is>
          <t xml:space="preserve">Bàn gấp inox chữ nhật BCN712AG</t>
        </is>
      </c>
      <c r="D83" s="4">
        <v>1084000</v>
      </c>
      <c r="E83" s="7" t="str">
        <f>HYPERLINK("https://noithathoaphat.com/ban-gap-inox-chu-nhat-bcn712ag","Xem chi tiết")</f>
        <v>Xem chi tiết</v>
      </c>
    </row>
    <row r="84">
      <c r="A84" s="6">
        <v>80</v>
      </c>
      <c r="B84" s="3" t="inlineStr">
        <is>
          <t xml:space="preserve">BCN712BG</t>
        </is>
      </c>
      <c r="C84" s="3" t="inlineStr">
        <is>
          <t xml:space="preserve">Bàn gấp inox BCN712BG</t>
        </is>
      </c>
      <c r="D84" s="4">
        <v>1173000</v>
      </c>
      <c r="E84" s="7" t="str">
        <f>HYPERLINK("https://noithathoaphat.com/ban-gap-inox-bcn712bg","Xem chi tiết")</f>
        <v>Xem chi tiết</v>
      </c>
    </row>
    <row r="85">
      <c r="A85" s="6">
        <v>81</v>
      </c>
      <c r="B85" s="3" t="inlineStr">
        <is>
          <t xml:space="preserve">BCN813BG</t>
        </is>
      </c>
      <c r="C85" s="3" t="inlineStr">
        <is>
          <t xml:space="preserve">Bàn gấp inox BCN813BG</t>
        </is>
      </c>
      <c r="D85" s="4">
        <v>1386000</v>
      </c>
      <c r="E85" s="7" t="str">
        <f>HYPERLINK("https://noithathoaphat.com/ban-gap-inox-bcn813bg","Xem chi tiết")</f>
        <v>Xem chi tiết</v>
      </c>
    </row>
    <row r="86">
      <c r="A86" s="6">
        <v>82</v>
      </c>
      <c r="B86" s="3" t="inlineStr">
        <is>
          <t xml:space="preserve">BCN712BR</t>
        </is>
      </c>
      <c r="C86" s="3" t="inlineStr">
        <is>
          <t xml:space="preserve">Bàn ăn inox BCN712BR</t>
        </is>
      </c>
      <c r="D86" s="4">
        <v>989000</v>
      </c>
      <c r="E86" s="7" t="str">
        <f>HYPERLINK("https://noithathoaphat.com/ban-an-inox-bcn712br","Xem chi tiết")</f>
        <v>Xem chi tiết</v>
      </c>
    </row>
    <row r="87">
      <c r="A87" s="6">
        <v>83</v>
      </c>
      <c r="B87" s="3" t="inlineStr">
        <is>
          <t xml:space="preserve">BCN813BR</t>
        </is>
      </c>
      <c r="C87" s="3" t="inlineStr">
        <is>
          <t xml:space="preserve">Bàn ăn công nhân BCN813BR</t>
        </is>
      </c>
      <c r="D87" s="4">
        <v>1190000</v>
      </c>
      <c r="E87" s="7" t="str">
        <f>HYPERLINK("https://noithathoaphat.com/ban-an-cong-nhan-bcn813br","Xem chi tiết")</f>
        <v>Xem chi tiết</v>
      </c>
    </row>
    <row r="88">
      <c r="A88" s="6">
        <v>84</v>
      </c>
      <c r="B88" s="3" t="inlineStr">
        <is>
          <t xml:space="preserve">BCN814BR</t>
        </is>
      </c>
      <c r="C88" s="3" t="inlineStr">
        <is>
          <t xml:space="preserve">Bàn ăn gấp gọn BCN814BR</t>
        </is>
      </c>
      <c r="D88" s="4">
        <v>1251000</v>
      </c>
      <c r="E88" s="7" t="str">
        <f>HYPERLINK("https://noithathoaphat.com/ban-an-gap-gon-bcn814br","Xem chi tiết")</f>
        <v>Xem chi tiết</v>
      </c>
    </row>
    <row r="89">
      <c r="A89" s="6">
        <v>85</v>
      </c>
      <c r="B89" s="3" t="inlineStr">
        <is>
          <t xml:space="preserve">BT120BR</t>
        </is>
      </c>
      <c r="C89" s="3" t="inlineStr">
        <is>
          <t xml:space="preserve">Bàn ăn tròn inox BT1150BR</t>
        </is>
      </c>
      <c r="D89" s="4">
        <v>1286000</v>
      </c>
      <c r="E89" s="7" t="str">
        <f>HYPERLINK("https://noithathoaphat.com/ban-an-tron-inox-bt1150br","Xem chi tiết")</f>
        <v>Xem chi tiết</v>
      </c>
    </row>
    <row r="90">
      <c r="A90" s="6">
        <v>86</v>
      </c>
      <c r="B90" s="3" t="inlineStr">
        <is>
          <t xml:space="preserve">BT120BR</t>
        </is>
      </c>
      <c r="C90" s="3" t="inlineStr">
        <is>
          <t xml:space="preserve">Bàn ăn tròn gấp gọn BT120BR</t>
        </is>
      </c>
      <c r="D90" s="4">
        <v>2094000</v>
      </c>
      <c r="E90" s="7" t="str">
        <f>HYPERLINK("https://noithathoaphat.com/ban-an-tron-gap-gon-bt120br","Xem chi tiết")</f>
        <v>Xem chi tiết</v>
      </c>
    </row>
    <row r="91">
      <c r="A91" s="6">
        <v>87</v>
      </c>
      <c r="B91" s="3" t="inlineStr">
        <is>
          <t xml:space="preserve">BG813</t>
        </is>
      </c>
      <c r="C91" s="3" t="inlineStr">
        <is>
          <t xml:space="preserve">Bàn ăn inox gấp gọn BG813</t>
        </is>
      </c>
      <c r="D91" s="4">
        <v>1359000</v>
      </c>
      <c r="E91" s="7" t="str">
        <f>HYPERLINK("https://noithathoaphat.com/ban-an-inox-gap-gon-bg813","Xem chi tiết")</f>
        <v>Xem chi tiết</v>
      </c>
    </row>
    <row r="92">
      <c r="A92" s="6">
        <v>88</v>
      </c>
      <c r="B92" s="3" t="inlineStr">
        <is>
          <t xml:space="preserve">HGB73</t>
        </is>
      </c>
      <c r="C92" s="3" t="inlineStr">
        <is>
          <t xml:space="preserve">Bộ bàn ăn Hòa Phát HGB73</t>
        </is>
      </c>
      <c r="D92" s="4">
        <v>8713000</v>
      </c>
      <c r="E92" s="7" t="str">
        <f>HYPERLINK("https://noithathoaphat.com/bo-ban-an-hoa-phat-hgb73","Xem chi tiết")</f>
        <v>Xem chi tiết</v>
      </c>
    </row>
    <row r="94">
      <c r="A94" s="8" t="inlineStr">
        <is>
          <t xml:space="preserve">LƯU Ý</t>
        </is>
      </c>
    </row>
    <row r="95">
      <c r="A95" s="5" t="inlineStr">
        <is>
          <t xml:space="preserve">- Giá được cập nhật tự động theo hệ thống và mang tính tham khảo.</t>
        </is>
      </c>
    </row>
    <row r="96">
      <c r="A96" s="5" t="inlineStr">
        <is>
          <t xml:space="preserve">- Giá chưa bao gồm VAT.</t>
        </is>
      </c>
    </row>
    <row r="97">
      <c r="A97" s="5" t="inlineStr">
        <is>
          <t xml:space="preserve">- Đơn hàng số lượng lớn/dự án có thể áp dụng chính sách giá và chiết khấu riêng.</t>
        </is>
      </c>
    </row>
    <row r="98">
      <c r="A98" s="5" t="inlineStr">
        <is>
          <t xml:space="preserve">Vui lòng liên hệ Sales để được xác nhận giá và chính sách bán hàng trước khi đặt hàng.</t>
        </is>
      </c>
    </row>
    <row r="99">
      <c r="A99" s="5" t="inlineStr">
        <is>
          <t xml:space="preserve">Phòng Bán hàng: 0972.019.889 - 0932.317.198 - 0942.155.688</t>
        </is>
      </c>
    </row>
  </sheetData>
  <autoFilter ref="A4:E92"/>
  <pageMargins left="0.5" right="0.5" top="0.6" bottom="0.6" header="0.3" footer="0.3"/>
  <pageSetup paperSize="9" orientation="portrait"/>
</worksheet>
</file>