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giá'!$A$4:$E$180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Bảng báo giá bàn chân sắt Hòa Phát</t>
        </is>
      </c>
    </row>
    <row r="2">
      <c r="A2" s="5" t="inlineStr">
        <is>
          <t xml:space="preserve">Giá cập nhật ngày 21/09/2026 - Nguồn: https://noithathoaphat.com/bao-gia-ban-chan-sat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HU1612L22</t>
        </is>
      </c>
      <c r="C5" s="3" t="inlineStr">
        <is>
          <t xml:space="preserve">Bàn làm việc 1m6 HU1612L22</t>
        </is>
      </c>
      <c r="D5" s="4">
        <v>4601000</v>
      </c>
      <c r="E5" s="7" t="str">
        <f>HYPERLINK("https://noithathoaphat.com/ban-lam-viec-hu1612l22","Xem chi tiết")</f>
        <v>Xem chi tiết</v>
      </c>
    </row>
    <row r="6">
      <c r="A6" s="6">
        <v>2</v>
      </c>
      <c r="B6" s="3" t="inlineStr">
        <is>
          <t xml:space="preserve">BRI120HLC15</t>
        </is>
      </c>
      <c r="C6" s="3" t="inlineStr">
        <is>
          <t xml:space="preserve">Bàn làm việc BRI120HLC15</t>
        </is>
      </c>
      <c r="D6" s="4">
        <v>2666000</v>
      </c>
      <c r="E6" s="7" t="str">
        <f>HYPERLINK("https://noithathoaphat.com/ban-lam-viec-bri120hlc15","Xem chi tiết")</f>
        <v>Xem chi tiết</v>
      </c>
    </row>
    <row r="7">
      <c r="A7" s="6">
        <v>3</v>
      </c>
      <c r="B7" s="3" t="inlineStr">
        <is>
          <t xml:space="preserve">LEP240C12</t>
        </is>
      </c>
      <c r="C7" s="3" t="inlineStr">
        <is>
          <t xml:space="preserve">Bàn giám đốc chân sắt LEP240C12</t>
        </is>
      </c>
      <c r="D7" s="4">
        <v>6253000</v>
      </c>
      <c r="E7" s="7" t="str">
        <f>HYPERLINK("https://noithathoaphat.com/ban-giam-doc-chan-sat-lep240c12","Xem chi tiết")</f>
        <v>Xem chi tiết</v>
      </c>
    </row>
    <row r="8">
      <c r="A8" s="6">
        <v>4</v>
      </c>
      <c r="B8" s="3" t="inlineStr">
        <is>
          <t xml:space="preserve">BNH01</t>
        </is>
      </c>
      <c r="C8" s="3" t="inlineStr">
        <is>
          <t xml:space="preserve">Bàn làm việc thông minh BNH01</t>
        </is>
      </c>
      <c r="D8" s="4">
        <v>1145000</v>
      </c>
      <c r="E8" s="7" t="str">
        <f>HYPERLINK("https://noithathoaphat.com/ban-lam-viec-thong-minh-bnh01","Xem chi tiết")</f>
        <v>Xem chi tiết</v>
      </c>
    </row>
    <row r="9">
      <c r="A9" s="6">
        <v>5</v>
      </c>
      <c r="B9" s="3" t="inlineStr">
        <is>
          <t xml:space="preserve">STP180C16</t>
        </is>
      </c>
      <c r="C9" s="3" t="inlineStr">
        <is>
          <t xml:space="preserve">Bàn lãnh đạo STP180C16</t>
        </is>
      </c>
      <c r="D9" s="4">
        <v>6088000</v>
      </c>
      <c r="E9" s="7" t="str">
        <f>HYPERLINK("https://noithathoaphat.com/ban-lanh-dao-stp180c16","Xem chi tiết")</f>
        <v>Xem chi tiết</v>
      </c>
    </row>
    <row r="10">
      <c r="A10" s="6">
        <v>6</v>
      </c>
      <c r="B10" s="3" t="inlineStr">
        <is>
          <t xml:space="preserve">NTVMD01-2C17</t>
        </is>
      </c>
      <c r="C10" s="3" t="inlineStr">
        <is>
          <t xml:space="preserve">Bàn module 2 chỗ NTVMD01-2C17</t>
        </is>
      </c>
      <c r="D10" s="4">
        <v>4389000</v>
      </c>
      <c r="E10" s="7" t="str">
        <f>HYPERLINK("https://noithathoaphat.com/ban-module-2-cho-ntvmd01-2c17","Xem chi tiết")</f>
        <v>Xem chi tiết</v>
      </c>
    </row>
    <row r="11">
      <c r="A11" s="6">
        <v>7</v>
      </c>
      <c r="B11" s="3" t="inlineStr">
        <is>
          <t xml:space="preserve">NTVMD02-4C17</t>
        </is>
      </c>
      <c r="C11" s="3" t="inlineStr">
        <is>
          <t xml:space="preserve">Bàn module 4 chỗ NTVMD02-4C17</t>
        </is>
      </c>
      <c r="D11" s="4">
        <v>11797000</v>
      </c>
      <c r="E11" s="7" t="str">
        <f>HYPERLINK("https://noithathoaphat.com/ban-module-4-cho-ntvmd02-4c17","Xem chi tiết")</f>
        <v>Xem chi tiết</v>
      </c>
    </row>
    <row r="12">
      <c r="A12" s="6">
        <v>8</v>
      </c>
      <c r="B12" s="3" t="inlineStr">
        <is>
          <t xml:space="preserve">NTV140HLC17</t>
        </is>
      </c>
      <c r="C12" s="3" t="inlineStr">
        <is>
          <t xml:space="preserve">Bàn làm việc liền hộc NTV140HLC17</t>
        </is>
      </c>
      <c r="D12" s="4">
        <v>3169000</v>
      </c>
      <c r="E12" s="7" t="str">
        <f>HYPERLINK("https://noithathoaphat.com/ban-lam-viec-lien-hoc-ntv140hlc17","Xem chi tiết")</f>
        <v>Xem chi tiết</v>
      </c>
    </row>
    <row r="13">
      <c r="A13" s="6">
        <v>9</v>
      </c>
      <c r="B13" s="3" t="inlineStr">
        <is>
          <t xml:space="preserve">BNH04</t>
        </is>
      </c>
      <c r="C13" s="3" t="inlineStr">
        <is>
          <t xml:space="preserve">Bàn làm việc nâng hạ BNH04</t>
        </is>
      </c>
      <c r="D13" s="4">
        <v>4424000</v>
      </c>
      <c r="E13" s="7" t="str">
        <f>HYPERLINK("https://noithathoaphat.com/ban-lam-viec-nang-ha-bnh04","Xem chi tiết")</f>
        <v>Xem chi tiết</v>
      </c>
    </row>
    <row r="14">
      <c r="A14" s="6">
        <v>10</v>
      </c>
      <c r="B14" s="3" t="inlineStr">
        <is>
          <t xml:space="preserve">HRL1450C1</t>
        </is>
      </c>
      <c r="C14" s="3" t="inlineStr">
        <is>
          <t xml:space="preserve">Bàn nhân viên HRL1450C1</t>
        </is>
      </c>
      <c r="D14" s="4">
        <v>3905000</v>
      </c>
      <c r="E14" s="7" t="str">
        <f>HYPERLINK("https://noithathoaphat.com/ban-nhan-vien-hoa-phat-hrl1450c1","Xem chi tiết")</f>
        <v>Xem chi tiết</v>
      </c>
    </row>
    <row r="15">
      <c r="A15" s="6">
        <v>11</v>
      </c>
      <c r="B15" s="3" t="inlineStr">
        <is>
          <t xml:space="preserve">LUXL14C10M6</t>
        </is>
      </c>
      <c r="C15" s="3" t="inlineStr">
        <is>
          <t xml:space="preserve">Bàn làm việc LUXL14C10M6</t>
        </is>
      </c>
      <c r="D15" s="4">
        <v>2749000</v>
      </c>
      <c r="E15" s="7" t="str">
        <f>HYPERLINK("https://noithathoaphat.com/ban-lam-viec-luxl14c10m6","Xem chi tiết")</f>
        <v>Xem chi tiết</v>
      </c>
    </row>
    <row r="16">
      <c r="A16" s="6">
        <v>12</v>
      </c>
      <c r="B16" s="3" t="inlineStr">
        <is>
          <t xml:space="preserve">LUXL16C10M6</t>
        </is>
      </c>
      <c r="C16" s="3" t="inlineStr">
        <is>
          <t xml:space="preserve">Bàn làm việc LUXL16C10M6</t>
        </is>
      </c>
      <c r="D16" s="4">
        <v>3056000</v>
      </c>
      <c r="E16" s="7" t="str">
        <f>HYPERLINK("https://noithathoaphat.com/ban-lam-viec-luxl16c10m6","Xem chi tiết")</f>
        <v>Xem chi tiết</v>
      </c>
    </row>
    <row r="17">
      <c r="A17" s="6">
        <v>13</v>
      </c>
      <c r="B17" s="3" t="inlineStr">
        <is>
          <t xml:space="preserve">LUXL14HLC10M6</t>
        </is>
      </c>
      <c r="C17" s="3" t="inlineStr">
        <is>
          <t xml:space="preserve">Bàn làm việc LUXL14HLC10M6</t>
        </is>
      </c>
      <c r="D17" s="4">
        <v>3245000</v>
      </c>
      <c r="E17" s="7" t="str">
        <f>HYPERLINK("https://noithathoaphat.com/ban-lam-viec-luxl14hlc10m6","Xem chi tiết")</f>
        <v>Xem chi tiết</v>
      </c>
    </row>
    <row r="18">
      <c r="A18" s="6">
        <v>14</v>
      </c>
      <c r="B18" s="3" t="inlineStr">
        <is>
          <t xml:space="preserve">LUXL16HLC10M6</t>
        </is>
      </c>
      <c r="C18" s="3" t="inlineStr">
        <is>
          <t xml:space="preserve">Bàn làm việc LUXL16HLC10M6</t>
        </is>
      </c>
      <c r="D18" s="4">
        <v>3492000</v>
      </c>
      <c r="E18" s="7" t="str">
        <f>HYPERLINK("https://noithathoaphat.com/ban-lam-viec-luxl16hlc10m6","Xem chi tiết")</f>
        <v>Xem chi tiết</v>
      </c>
    </row>
    <row r="19">
      <c r="A19" s="6">
        <v>15</v>
      </c>
      <c r="B19" s="3" t="inlineStr">
        <is>
          <t xml:space="preserve">LUX140SC10</t>
        </is>
      </c>
      <c r="C19" s="3" t="inlineStr">
        <is>
          <t xml:space="preserve">Bàn làm việc LUX140SC10</t>
        </is>
      </c>
      <c r="D19" s="4">
        <v>1935000</v>
      </c>
      <c r="E19" s="7" t="str">
        <f>HYPERLINK("https://noithathoaphat.com/ban-lam-viec-lux140sc10","Xem chi tiết")</f>
        <v>Xem chi tiết</v>
      </c>
    </row>
    <row r="20">
      <c r="A20" s="6">
        <v>16</v>
      </c>
      <c r="B20" s="3" t="inlineStr">
        <is>
          <t xml:space="preserve">HR100SC7</t>
        </is>
      </c>
      <c r="C20" s="3" t="inlineStr">
        <is>
          <t xml:space="preserve">Bàn làm việc HR100SC7</t>
        </is>
      </c>
      <c r="D20" s="4">
        <v>885000</v>
      </c>
      <c r="E20" s="7" t="str">
        <f>HYPERLINK("https://noithathoaphat.com/ban-lam-viec-hr100sc7","Xem chi tiết")</f>
        <v>Xem chi tiết</v>
      </c>
    </row>
    <row r="21">
      <c r="A21" s="6">
        <v>17</v>
      </c>
      <c r="B21" s="3" t="inlineStr">
        <is>
          <t xml:space="preserve">HR100SC9</t>
        </is>
      </c>
      <c r="C21" s="3" t="inlineStr">
        <is>
          <t xml:space="preserve">Bàn nhân viên HR100SC9</t>
        </is>
      </c>
      <c r="D21" s="4">
        <v>849000</v>
      </c>
      <c r="E21" s="7" t="str">
        <f>HYPERLINK("https://noithathoaphat.com/ban-nhan-vien-hr100sc9","Xem chi tiết")</f>
        <v>Xem chi tiết</v>
      </c>
    </row>
    <row r="22">
      <c r="A22" s="6">
        <v>18</v>
      </c>
      <c r="B22" s="3" t="inlineStr">
        <is>
          <t xml:space="preserve">HR140SC5</t>
        </is>
      </c>
      <c r="C22" s="3" t="inlineStr">
        <is>
          <t xml:space="preserve">Bàn làm việc HR140SC5</t>
        </is>
      </c>
      <c r="D22" s="4">
        <v>1746000</v>
      </c>
      <c r="E22" s="7" t="str">
        <f>HYPERLINK("https://noithathoaphat.com/ban-lam-viec-hr140sc5","Xem chi tiết")</f>
        <v>Xem chi tiết</v>
      </c>
    </row>
    <row r="23">
      <c r="A23" s="6">
        <v>19</v>
      </c>
      <c r="B23" s="3" t="inlineStr">
        <is>
          <t xml:space="preserve">HR160SC9</t>
        </is>
      </c>
      <c r="C23" s="3" t="inlineStr">
        <is>
          <t xml:space="preserve">Bàn làm việc HR160SC9</t>
        </is>
      </c>
      <c r="D23" s="4">
        <v>1309000</v>
      </c>
      <c r="E23" s="7" t="str">
        <f>HYPERLINK("https://noithathoaphat.com/ban-lam-viec-hr160sc9","Xem chi tiết")</f>
        <v>Xem chi tiết</v>
      </c>
    </row>
    <row r="24">
      <c r="A24" s="6">
        <v>20</v>
      </c>
      <c r="B24" s="3" t="inlineStr">
        <is>
          <t xml:space="preserve">HRP180C14</t>
        </is>
      </c>
      <c r="C24" s="3" t="inlineStr">
        <is>
          <t xml:space="preserve">Bàn làm việc HRP180C14</t>
        </is>
      </c>
      <c r="D24" s="4">
        <v>2218000</v>
      </c>
      <c r="E24" s="7" t="str">
        <f>HYPERLINK("https://noithathoaphat.com/ban-lam-viec-hrp180c14","Xem chi tiết")</f>
        <v>Xem chi tiết</v>
      </c>
    </row>
    <row r="25">
      <c r="A25" s="6">
        <v>21</v>
      </c>
      <c r="B25" s="3" t="inlineStr">
        <is>
          <t xml:space="preserve">HRMD01C14</t>
        </is>
      </c>
      <c r="C25" s="3" t="inlineStr">
        <is>
          <t xml:space="preserve">Module bàn làm việc HRMD01C14</t>
        </is>
      </c>
      <c r="D25" s="4">
        <v>2785000</v>
      </c>
      <c r="E25" s="7" t="str">
        <f>HYPERLINK("https://noithathoaphat.com/module-ban-lam-viec-hrmd01c14","Xem chi tiết")</f>
        <v>Xem chi tiết</v>
      </c>
    </row>
    <row r="26">
      <c r="A26" s="6">
        <v>22</v>
      </c>
      <c r="B26" s="3" t="inlineStr">
        <is>
          <t xml:space="preserve">HRMD02C14</t>
        </is>
      </c>
      <c r="C26" s="3" t="inlineStr">
        <is>
          <t xml:space="preserve">Module bàn làm việc HRMD02C14</t>
        </is>
      </c>
      <c r="D26" s="4">
        <v>4743000</v>
      </c>
      <c r="E26" s="7" t="str">
        <f>HYPERLINK("https://noithathoaphat.com/module-ban-lam-viec-hrmd02c14","Xem chi tiết")</f>
        <v>Xem chi tiết</v>
      </c>
    </row>
    <row r="27">
      <c r="A27" s="6">
        <v>23</v>
      </c>
      <c r="B27" s="3" t="inlineStr">
        <is>
          <t xml:space="preserve">LEP180C12</t>
        </is>
      </c>
      <c r="C27" s="3" t="inlineStr">
        <is>
          <t xml:space="preserve">Bàn trưởng phòng LEP180C12</t>
        </is>
      </c>
      <c r="D27" s="4">
        <v>5074000</v>
      </c>
      <c r="E27" s="7" t="str">
        <f>HYPERLINK("https://noithathoaphat.com/ban-truong-phong-lep180c12","Xem chi tiết")</f>
        <v>Xem chi tiết</v>
      </c>
    </row>
    <row r="28">
      <c r="A28" s="6">
        <v>24</v>
      </c>
      <c r="B28" s="3" t="inlineStr">
        <is>
          <t xml:space="preserve">LE160C12</t>
        </is>
      </c>
      <c r="C28" s="3" t="inlineStr">
        <is>
          <t xml:space="preserve">Bàn trưởng phòng LE160C12</t>
        </is>
      </c>
      <c r="D28" s="4">
        <v>1982000</v>
      </c>
      <c r="E28" s="7" t="str">
        <f>HYPERLINK("https://noithathoaphat.com/ban-truong-phong-le160c12","Xem chi tiết")</f>
        <v>Xem chi tiết</v>
      </c>
    </row>
    <row r="29">
      <c r="A29" s="6">
        <v>25</v>
      </c>
      <c r="B29" s="3" t="inlineStr">
        <is>
          <t xml:space="preserve">LE120SC12, LE120C12, LE140C12</t>
        </is>
      </c>
      <c r="C29" s="3" t="inlineStr">
        <is>
          <t xml:space="preserve">Bàn làm việc LE120SC12</t>
        </is>
      </c>
      <c r="D29" s="4">
        <v>1652000</v>
      </c>
      <c r="E29" s="7" t="str">
        <f>HYPERLINK("https://noithathoaphat.com/ban-lam-viec-le120sc12","Xem chi tiết")</f>
        <v>Xem chi tiết</v>
      </c>
    </row>
    <row r="30">
      <c r="A30" s="6">
        <v>26</v>
      </c>
      <c r="B30" s="3" t="inlineStr">
        <is>
          <t xml:space="preserve">LE140HLC12, LE160HLC12</t>
        </is>
      </c>
      <c r="C30" s="3" t="inlineStr">
        <is>
          <t xml:space="preserve">Bàn làm việc LE140HLC12</t>
        </is>
      </c>
      <c r="D30" s="4">
        <v>2300000</v>
      </c>
      <c r="E30" s="7" t="str">
        <f>HYPERLINK("https://noithathoaphat.com/ban-lam-viec-le140hlc12","Xem chi tiết")</f>
        <v>Xem chi tiết</v>
      </c>
    </row>
    <row r="31">
      <c r="A31" s="6">
        <v>27</v>
      </c>
      <c r="B31" s="3" t="inlineStr">
        <is>
          <t xml:space="preserve">LEMD01-2C12 </t>
        </is>
      </c>
      <c r="C31" s="3" t="inlineStr">
        <is>
          <t xml:space="preserve">Module bàn làm việc LEMD01-2C12 </t>
        </is>
      </c>
      <c r="D31" s="4">
        <v>2406000</v>
      </c>
      <c r="E31" s="7" t="str">
        <f>HYPERLINK("https://noithathoaphat.com/module-ban-lam-viec-lemd01-2c12","Xem chi tiết")</f>
        <v>Xem chi tiết</v>
      </c>
    </row>
    <row r="32">
      <c r="A32" s="6">
        <v>28</v>
      </c>
      <c r="B32" s="3" t="inlineStr">
        <is>
          <t xml:space="preserve">LEMD01-4C12</t>
        </is>
      </c>
      <c r="C32" s="3" t="inlineStr">
        <is>
          <t xml:space="preserve">Module bàn làm việc LEMD01-4C12</t>
        </is>
      </c>
      <c r="D32" s="4">
        <v>4329000</v>
      </c>
      <c r="E32" s="7" t="str">
        <f>HYPERLINK("https://noithathoaphat.com/module-ban-lam-viec-lemd01-4c12","Xem chi tiết")</f>
        <v>Xem chi tiết</v>
      </c>
    </row>
    <row r="33">
      <c r="A33" s="6">
        <v>29</v>
      </c>
      <c r="B33" s="3" t="inlineStr">
        <is>
          <t xml:space="preserve">HU1612C2L22</t>
        </is>
      </c>
      <c r="C33" s="3" t="inlineStr">
        <is>
          <t xml:space="preserve">Bàn làm việc HU1612C2L22</t>
        </is>
      </c>
      <c r="D33" s="4">
        <v>4601000</v>
      </c>
      <c r="E33" s="7" t="str">
        <f>HYPERLINK("https://noithathoaphat.com/ban-lam-viec-hu1612c2l22","Xem chi tiết")</f>
        <v>Xem chi tiết</v>
      </c>
    </row>
    <row r="34">
      <c r="A34" s="6">
        <v>30</v>
      </c>
      <c r="B34" s="3" t="inlineStr">
        <is>
          <t xml:space="preserve">LUX1612YC10</t>
        </is>
      </c>
      <c r="C34" s="3" t="inlineStr">
        <is>
          <t xml:space="preserve">Bàn Làm việc LUX1612YC10</t>
        </is>
      </c>
      <c r="D34" s="4">
        <v>4624000</v>
      </c>
      <c r="E34" s="7" t="str">
        <f>HYPERLINK("https://noithathoaphat.com/ban-lam-viec-lux1612yc10","Xem chi tiết")</f>
        <v>Xem chi tiết</v>
      </c>
    </row>
    <row r="35">
      <c r="A35" s="6">
        <v>31</v>
      </c>
      <c r="B35" s="3" t="inlineStr">
        <is>
          <t xml:space="preserve">HR120SHLC7Y1, HR120HLC7Y1, HR140HLC7Y1</t>
        </is>
      </c>
      <c r="C35" s="3" t="inlineStr">
        <is>
          <t xml:space="preserve">Bàn làm việc chân sắt HR120SHLC7Y1</t>
        </is>
      </c>
      <c r="D35" s="4">
        <v>2053000</v>
      </c>
      <c r="E35" s="7" t="str">
        <f>HYPERLINK("https://noithathoaphat.com/ban-chan-sat-hoa-phat-hr120shlc7y1","Xem chi tiết")</f>
        <v>Xem chi tiết</v>
      </c>
    </row>
    <row r="36">
      <c r="A36" s="6">
        <v>32</v>
      </c>
      <c r="B36" s="3" t="inlineStr">
        <is>
          <t xml:space="preserve">HR120HLC7Y1</t>
        </is>
      </c>
      <c r="C36" s="3" t="inlineStr">
        <is>
          <t xml:space="preserve">Bàn chân sắt HR120HLC7Y1</t>
        </is>
      </c>
      <c r="D36" s="4">
        <v>2123000</v>
      </c>
      <c r="E36" s="7" t="str">
        <f>HYPERLINK("https://noithathoaphat.com/ban-chan-sat-hr120hlc7y1","Xem chi tiết")</f>
        <v>Xem chi tiết</v>
      </c>
    </row>
    <row r="37">
      <c r="A37" s="6">
        <v>33</v>
      </c>
      <c r="B37" s="3" t="inlineStr">
        <is>
          <t xml:space="preserve">HRMD11</t>
        </is>
      </c>
      <c r="C37" s="3" t="inlineStr">
        <is>
          <t xml:space="preserve">Bàn làm việc Module HRMD11</t>
        </is>
      </c>
      <c r="D37" s="4">
        <v>4382000</v>
      </c>
      <c r="E37" s="7" t="str">
        <f>HYPERLINK("https://noithathoaphat.com/ban-lam-viec-module-hrmd11","Xem chi tiết")</f>
        <v>Xem chi tiết</v>
      </c>
    </row>
    <row r="38">
      <c r="A38" s="6">
        <v>34</v>
      </c>
      <c r="B38" s="3" t="inlineStr">
        <is>
          <t xml:space="preserve">HRMD12</t>
        </is>
      </c>
      <c r="C38" s="3" t="inlineStr">
        <is>
          <t xml:space="preserve">Bàn làm việc Module HRMD12</t>
        </is>
      </c>
      <c r="D38" s="4">
        <v>8258000</v>
      </c>
      <c r="E38" s="7" t="str">
        <f>HYPERLINK("https://noithathoaphat.com/ban-lam-viec-module-hrmd12","Xem chi tiết")</f>
        <v>Xem chi tiết</v>
      </c>
    </row>
    <row r="39">
      <c r="A39" s="6">
        <v>35</v>
      </c>
      <c r="B39" s="3" t="inlineStr">
        <is>
          <t xml:space="preserve"> BRIP180C15</t>
        </is>
      </c>
      <c r="C39" s="3" t="inlineStr">
        <is>
          <t xml:space="preserve">Bàn trưởng phòng BRIP180C15</t>
        </is>
      </c>
      <c r="D39" s="4">
        <v>6111000</v>
      </c>
      <c r="E39" s="7" t="str">
        <f>HYPERLINK("https://noithathoaphat.com/ban-truong-phong-brip180c15","Xem chi tiết")</f>
        <v>Xem chi tiết</v>
      </c>
    </row>
    <row r="40">
      <c r="A40" s="6">
        <v>36</v>
      </c>
      <c r="B40" s="3" t="inlineStr">
        <is>
          <t xml:space="preserve">BRIP1880C15</t>
        </is>
      </c>
      <c r="C40" s="3" t="inlineStr">
        <is>
          <t xml:space="preserve">Bàn lãnh đạo 1m8 BRIP1880C15</t>
        </is>
      </c>
      <c r="D40" s="4">
        <v>4484000</v>
      </c>
      <c r="E40" s="7" t="str">
        <f>HYPERLINK("https://noithathoaphat.com/ban-lanh-dao-1m8-brip1880c15","Xem chi tiết")</f>
        <v>Xem chi tiết</v>
      </c>
    </row>
    <row r="41">
      <c r="A41" s="6">
        <v>37</v>
      </c>
      <c r="B41" s="3" t="inlineStr">
        <is>
          <t xml:space="preserve">BRI120SC15</t>
        </is>
      </c>
      <c r="C41" s="3" t="inlineStr">
        <is>
          <t xml:space="preserve">Bàn làm việc 1m2 BRI120SC15</t>
        </is>
      </c>
      <c r="D41" s="4">
        <v>1947000</v>
      </c>
      <c r="E41" s="7" t="str">
        <f>HYPERLINK("https://noithathoaphat.com/ban-lam-viec-1m2-bri120sc15","Xem chi tiết")</f>
        <v>Xem chi tiết</v>
      </c>
    </row>
    <row r="42">
      <c r="A42" s="6">
        <v>38</v>
      </c>
      <c r="B42" s="3" t="inlineStr">
        <is>
          <t xml:space="preserve">BRI120SHLC15</t>
        </is>
      </c>
      <c r="C42" s="3" t="inlineStr">
        <is>
          <t xml:space="preserve">Bàn làm việc 1m2 BRI120SHLC15</t>
        </is>
      </c>
      <c r="D42" s="4">
        <v>2573000</v>
      </c>
      <c r="E42" s="7" t="str">
        <f>HYPERLINK("https://noithathoaphat.com/ban-lam-viec-1m2-bri120shlc15","Xem chi tiết")</f>
        <v>Xem chi tiết</v>
      </c>
    </row>
    <row r="43">
      <c r="A43" s="6">
        <v>39</v>
      </c>
      <c r="B43" s="3" t="inlineStr">
        <is>
          <t xml:space="preserve">BRI120C15</t>
        </is>
      </c>
      <c r="C43" s="3" t="inlineStr">
        <is>
          <t xml:space="preserve">Bàn làm việc BRI120C15</t>
        </is>
      </c>
      <c r="D43" s="4">
        <v>2064000</v>
      </c>
      <c r="E43" s="7" t="str">
        <f>HYPERLINK("https://noithathoaphat.com/ban-lam-viec-bri120c15","Xem chi tiết")</f>
        <v>Xem chi tiết</v>
      </c>
    </row>
    <row r="44">
      <c r="A44" s="6">
        <v>40</v>
      </c>
      <c r="B44" s="3" t="inlineStr">
        <is>
          <t xml:space="preserve">BRI140SC15</t>
        </is>
      </c>
      <c r="C44" s="3" t="inlineStr">
        <is>
          <t xml:space="preserve">Bàn làm việc 1m4 BRI140SC15</t>
        </is>
      </c>
      <c r="D44" s="4">
        <v>2170000</v>
      </c>
      <c r="E44" s="7" t="str">
        <f>HYPERLINK("https://noithathoaphat.com/ban-lam-viec-1m4-bri140sc15","Xem chi tiết")</f>
        <v>Xem chi tiết</v>
      </c>
    </row>
    <row r="45">
      <c r="A45" s="6">
        <v>41</v>
      </c>
      <c r="B45" s="3" t="inlineStr">
        <is>
          <t xml:space="preserve">BRI140C15</t>
        </is>
      </c>
      <c r="C45" s="3" t="inlineStr">
        <is>
          <t xml:space="preserve">Bàn chân sắt BRI140C15</t>
        </is>
      </c>
      <c r="D45" s="4">
        <v>2289000</v>
      </c>
      <c r="E45" s="7" t="str">
        <f>HYPERLINK("https://noithathoaphat.com/ban-chan-sat-bri140c15","Xem chi tiết")</f>
        <v>Xem chi tiết</v>
      </c>
    </row>
    <row r="46">
      <c r="A46" s="6">
        <v>42</v>
      </c>
      <c r="B46" s="3" t="inlineStr">
        <is>
          <t xml:space="preserve">BRI160C15</t>
        </is>
      </c>
      <c r="C46" s="3" t="inlineStr">
        <is>
          <t xml:space="preserve">Bàn chân sắt 1m6 BRI160C15</t>
        </is>
      </c>
      <c r="D46" s="4">
        <v>2490000</v>
      </c>
      <c r="E46" s="7" t="str">
        <f>HYPERLINK("https://noithathoaphat.com/ban-chan-sat-1m6-bri160c15","Xem chi tiết")</f>
        <v>Xem chi tiết</v>
      </c>
    </row>
    <row r="47">
      <c r="A47" s="6">
        <v>43</v>
      </c>
      <c r="B47" s="3" t="inlineStr">
        <is>
          <t xml:space="preserve">BRI140SHLC15</t>
        </is>
      </c>
      <c r="C47" s="3" t="inlineStr">
        <is>
          <t xml:space="preserve">Bàn làm việc 1m4 BRI140SHLC15</t>
        </is>
      </c>
      <c r="D47" s="4">
        <v>2690000</v>
      </c>
      <c r="E47" s="7" t="str">
        <f>HYPERLINK("https://noithathoaphat.com/ban-lam-viec-1m4-bri140shlc15","Xem chi tiết")</f>
        <v>Xem chi tiết</v>
      </c>
    </row>
    <row r="48">
      <c r="A48" s="6">
        <v>44</v>
      </c>
      <c r="B48" s="3" t="inlineStr">
        <is>
          <t xml:space="preserve">BRI140HLC15</t>
        </is>
      </c>
      <c r="C48" s="3" t="inlineStr">
        <is>
          <t xml:space="preserve">Bàn chân sắt 1m4 BRI140HLC15</t>
        </is>
      </c>
      <c r="D48" s="4">
        <v>2891000</v>
      </c>
      <c r="E48" s="7" t="str">
        <f>HYPERLINK("https://noithathoaphat.com/ban-chan-sat-1m4-bri140hlc15","Xem chi tiết")</f>
        <v>Xem chi tiết</v>
      </c>
    </row>
    <row r="49">
      <c r="A49" s="6">
        <v>45</v>
      </c>
      <c r="B49" s="3" t="inlineStr">
        <is>
          <t xml:space="preserve">LUXMD05YC10 </t>
        </is>
      </c>
      <c r="C49" s="3" t="inlineStr">
        <is>
          <t xml:space="preserve">Module bàn làm việc 2 người LUXMD05YC10 </t>
        </is>
      </c>
      <c r="D49" s="4">
        <v>5309000</v>
      </c>
      <c r="E49" s="7" t="str">
        <f>HYPERLINK("https://noithathoaphat.com/module-ban-lam-viec-2-nguoi-luxmd05yc10","Xem chi tiết")</f>
        <v>Xem chi tiết</v>
      </c>
    </row>
    <row r="50">
      <c r="A50" s="6">
        <v>46</v>
      </c>
      <c r="B50" s="3" t="inlineStr">
        <is>
          <t xml:space="preserve">HR140HLC7Y1</t>
        </is>
      </c>
      <c r="C50" s="3" t="inlineStr">
        <is>
          <t xml:space="preserve">Bàn làm việc HR140HLC7Y1</t>
        </is>
      </c>
      <c r="D50" s="4">
        <v>2289000</v>
      </c>
      <c r="E50" s="7" t="str">
        <f>HYPERLINK("https://noithathoaphat.com/ban-lam-viec-hr140hlc7y1","Xem chi tiết")</f>
        <v>Xem chi tiết</v>
      </c>
    </row>
    <row r="51">
      <c r="A51" s="6">
        <v>47</v>
      </c>
      <c r="B51" s="3" t="inlineStr">
        <is>
          <t xml:space="preserve">LE120C12</t>
        </is>
      </c>
      <c r="C51" s="3" t="inlineStr">
        <is>
          <t xml:space="preserve">Bàn làm việc 1m2 LE120C12</t>
        </is>
      </c>
      <c r="D51" s="4">
        <v>1746000</v>
      </c>
      <c r="E51" s="7" t="str">
        <f>HYPERLINK("https://noithathoaphat.com/ban-lam-viec-1m2-le120c12","Xem chi tiết")</f>
        <v>Xem chi tiết</v>
      </c>
    </row>
    <row r="52">
      <c r="A52" s="6">
        <v>48</v>
      </c>
      <c r="B52" s="3" t="inlineStr">
        <is>
          <t xml:space="preserve"> LE140C12</t>
        </is>
      </c>
      <c r="C52" s="3" t="inlineStr">
        <is>
          <t xml:space="preserve">Bàn làm việc 1m4 LE140C12</t>
        </is>
      </c>
      <c r="D52" s="4">
        <v>1864000</v>
      </c>
      <c r="E52" s="7" t="str">
        <f>HYPERLINK("https://noithathoaphat.com/ban-lam-viec-1m4-le140c12","Xem chi tiết")</f>
        <v>Xem chi tiết</v>
      </c>
    </row>
    <row r="53">
      <c r="A53" s="6">
        <v>49</v>
      </c>
      <c r="B53" s="3" t="inlineStr">
        <is>
          <t xml:space="preserve">BRIMD03C15, BRIMD03C15KY</t>
        </is>
      </c>
      <c r="C53" s="3" t="inlineStr">
        <is>
          <t xml:space="preserve">Module bàn làm việc 2 chỗ BRIMD03C15</t>
        </is>
      </c>
      <c r="D53" s="4">
        <v>4743000</v>
      </c>
      <c r="E53" s="7" t="str">
        <f>HYPERLINK("https://noithathoaphat.com/module-ban-lam-viec-brimd03c15","Xem chi tiết")</f>
        <v>Xem chi tiết</v>
      </c>
    </row>
    <row r="54">
      <c r="A54" s="6">
        <v>50</v>
      </c>
      <c r="B54" s="3" t="inlineStr">
        <is>
          <t xml:space="preserve"> LE160HLC12</t>
        </is>
      </c>
      <c r="C54" s="3" t="inlineStr">
        <is>
          <t xml:space="preserve">Bàn làm việc 1m6 LE160HLC12</t>
        </is>
      </c>
      <c r="D54" s="4">
        <v>2465000</v>
      </c>
      <c r="E54" s="7" t="str">
        <f>HYPERLINK("https://noithathoaphat.com/ban-lam-viec-1m6-le160hlc12","Xem chi tiết")</f>
        <v>Xem chi tiết</v>
      </c>
    </row>
    <row r="55">
      <c r="A55" s="6">
        <v>51</v>
      </c>
      <c r="B55" s="3" t="inlineStr">
        <is>
          <t xml:space="preserve">STMD03-2C16</t>
        </is>
      </c>
      <c r="C55" s="3" t="inlineStr">
        <is>
          <t xml:space="preserve">Module bàn làm việc 2 chỗ STMD03-2C16</t>
        </is>
      </c>
      <c r="D55" s="4">
        <v>4330000</v>
      </c>
      <c r="E55" s="7" t="str">
        <f>HYPERLINK("https://noithathoaphat.com/module-ban-lam-viec-2-cho-stmd03-2c16","Xem chi tiết")</f>
        <v>Xem chi tiết</v>
      </c>
    </row>
    <row r="56">
      <c r="A56" s="6">
        <v>52</v>
      </c>
      <c r="B56" s="3" t="inlineStr">
        <is>
          <t xml:space="preserve">STMD04-2C16</t>
        </is>
      </c>
      <c r="C56" s="3" t="inlineStr">
        <is>
          <t xml:space="preserve">Module bàn làm việc 2 chỗ STMD04-2C16</t>
        </is>
      </c>
      <c r="D56" s="4">
        <v>6489000</v>
      </c>
      <c r="E56" s="7" t="str">
        <f>HYPERLINK("https://noithathoaphat.com/module-ban-lam-viec-2-cho-stmd04-2c16","Xem chi tiết")</f>
        <v>Xem chi tiết</v>
      </c>
    </row>
    <row r="57">
      <c r="A57" s="6">
        <v>53</v>
      </c>
      <c r="B57" s="3" t="inlineStr">
        <is>
          <t xml:space="preserve">ST120SC16, ST120C16</t>
        </is>
      </c>
      <c r="C57" s="3" t="inlineStr">
        <is>
          <t xml:space="preserve">Bàn nhân viên 1m2 ST120SC16</t>
        </is>
      </c>
      <c r="D57" s="4">
        <v>1923000</v>
      </c>
      <c r="E57" s="7" t="str">
        <f>HYPERLINK("https://noithathoaphat.com/ban-nhan-vien-1m2-st120sc16","Xem chi tiết")</f>
        <v>Xem chi tiết</v>
      </c>
    </row>
    <row r="58">
      <c r="A58" s="6">
        <v>54</v>
      </c>
      <c r="B58" s="3" t="inlineStr">
        <is>
          <t xml:space="preserve">ST120SHLC16, ST120HLC16</t>
        </is>
      </c>
      <c r="C58" s="3" t="inlineStr">
        <is>
          <t xml:space="preserve">Bàn nhân viên 1m2 ST120SHLC16</t>
        </is>
      </c>
      <c r="D58" s="4">
        <v>2537000</v>
      </c>
      <c r="E58" s="7" t="str">
        <f>HYPERLINK("https://noithathoaphat.com/ban-nhan-vien-1m2-st120shlc16","Xem chi tiết")</f>
        <v>Xem chi tiết</v>
      </c>
    </row>
    <row r="59">
      <c r="A59" s="6">
        <v>55</v>
      </c>
      <c r="B59" s="3" t="inlineStr">
        <is>
          <t xml:space="preserve">ST140SC16, ST140C16</t>
        </is>
      </c>
      <c r="C59" s="3" t="inlineStr">
        <is>
          <t xml:space="preserve">Bàn chân sắt 1m4 ST140SC16</t>
        </is>
      </c>
      <c r="D59" s="4">
        <v>2147000</v>
      </c>
      <c r="E59" s="7" t="str">
        <f>HYPERLINK("https://noithathoaphat.com/ban-chan-sat-1m4-st140sc16","Xem chi tiết")</f>
        <v>Xem chi tiết</v>
      </c>
    </row>
    <row r="60">
      <c r="A60" s="6">
        <v>56</v>
      </c>
      <c r="B60" s="3" t="inlineStr">
        <is>
          <t xml:space="preserve">ST160C16</t>
        </is>
      </c>
      <c r="C60" s="3" t="inlineStr">
        <is>
          <t xml:space="preserve">Bàn làm việc 1m6 ST160C16</t>
        </is>
      </c>
      <c r="D60" s="4">
        <v>2419000</v>
      </c>
      <c r="E60" s="7" t="str">
        <f>HYPERLINK("https://noithathoaphat.com/ban-lam-viec-1m6-st160c16","Xem chi tiết")</f>
        <v>Xem chi tiết</v>
      </c>
    </row>
    <row r="61">
      <c r="A61" s="6">
        <v>57</v>
      </c>
      <c r="B61" s="3" t="inlineStr">
        <is>
          <t xml:space="preserve">ST140SHLC16, ST140HLC16</t>
        </is>
      </c>
      <c r="C61" s="3" t="inlineStr">
        <is>
          <t xml:space="preserve">Bàn làm việc hộc liền ST140SHLC16</t>
        </is>
      </c>
      <c r="D61" s="4">
        <v>2679000</v>
      </c>
      <c r="E61" s="7" t="str">
        <f>HYPERLINK("https://noithathoaphat.com/ban-lam-viec-hoc-lien-st140shlc16","Xem chi tiết")</f>
        <v>Xem chi tiết</v>
      </c>
    </row>
    <row r="62">
      <c r="A62" s="6">
        <v>58</v>
      </c>
      <c r="B62" s="3" t="inlineStr">
        <is>
          <t xml:space="preserve">BNH02</t>
        </is>
      </c>
      <c r="C62" s="3" t="inlineStr">
        <is>
          <t xml:space="preserve">Bàn làm việc thông minh BNH02</t>
        </is>
      </c>
      <c r="D62" s="4">
        <v>4648000</v>
      </c>
      <c r="E62" s="7" t="str">
        <f>HYPERLINK("https://noithathoaphat.com/ban-lam-viec-thong-minh-bnh02","Xem chi tiết")</f>
        <v>Xem chi tiết</v>
      </c>
    </row>
    <row r="63">
      <c r="A63" s="6">
        <v>59</v>
      </c>
      <c r="B63" s="3" t="inlineStr">
        <is>
          <t xml:space="preserve">NTVP2018C17</t>
        </is>
      </c>
      <c r="C63" s="3" t="inlineStr">
        <is>
          <t xml:space="preserve">Bàn lãnh đạo chân sắt NTVP2018C17</t>
        </is>
      </c>
      <c r="D63" s="4">
        <v>6170000</v>
      </c>
      <c r="E63" s="7" t="str">
        <f>HYPERLINK("https://noithathoaphat.com/ban-lanh-dao-chan-sat-ntvp2018c17","Xem chi tiết")</f>
        <v>Xem chi tiết</v>
      </c>
    </row>
    <row r="64">
      <c r="A64" s="6">
        <v>60</v>
      </c>
      <c r="B64" s="3" t="inlineStr">
        <is>
          <t xml:space="preserve">NTVP1812C17</t>
        </is>
      </c>
      <c r="C64" s="3" t="inlineStr">
        <is>
          <t xml:space="preserve">Bàn trưởng phòng 1m8 NTVP1812C17</t>
        </is>
      </c>
      <c r="D64" s="4">
        <v>4613000</v>
      </c>
      <c r="E64" s="7" t="str">
        <f>HYPERLINK("https://noithathoaphat.com/ban-truong-phong-1m8-ntvp1812c17","Xem chi tiết")</f>
        <v>Xem chi tiết</v>
      </c>
    </row>
    <row r="65">
      <c r="A65" s="6">
        <v>61</v>
      </c>
      <c r="B65" s="3" t="inlineStr">
        <is>
          <t xml:space="preserve">NTV120C17, NTV120SC17</t>
        </is>
      </c>
      <c r="C65" s="3" t="inlineStr">
        <is>
          <t xml:space="preserve">Bàn làm việc 1m2 NTV120SC17</t>
        </is>
      </c>
      <c r="D65" s="4">
        <v>2017000</v>
      </c>
      <c r="E65" s="7" t="str">
        <f>HYPERLINK("https://noithathoaphat.com/ban-lam-viec-1m2-ntv120sc17","Xem chi tiết")</f>
        <v>Xem chi tiết</v>
      </c>
    </row>
    <row r="66">
      <c r="A66" s="6">
        <v>62</v>
      </c>
      <c r="B66" s="3" t="inlineStr">
        <is>
          <t xml:space="preserve">NTV140SC17, NTV140C17</t>
        </is>
      </c>
      <c r="C66" s="3" t="inlineStr">
        <is>
          <t xml:space="preserve">Bàn làm việc 1m4 NTV140SC17</t>
        </is>
      </c>
      <c r="D66" s="4">
        <v>2277000</v>
      </c>
      <c r="E66" s="7" t="str">
        <f>HYPERLINK("https://noithathoaphat.com/ban-lam-viec-1m4-ntv140sc17","Xem chi tiết")</f>
        <v>Xem chi tiết</v>
      </c>
    </row>
    <row r="67">
      <c r="A67" s="6">
        <v>63</v>
      </c>
      <c r="B67" s="3" t="inlineStr">
        <is>
          <t xml:space="preserve">NTV160C17</t>
        </is>
      </c>
      <c r="C67" s="3" t="inlineStr">
        <is>
          <t xml:space="preserve">Bàn làm việc 1m6 NTV160C17</t>
        </is>
      </c>
      <c r="D67" s="4">
        <v>2584000</v>
      </c>
      <c r="E67" s="7" t="str">
        <f>HYPERLINK("https://noithathoaphat.com/ban-lam-viec-1m6-ntv160c17","Xem chi tiết")</f>
        <v>Xem chi tiết</v>
      </c>
    </row>
    <row r="68">
      <c r="A68" s="6">
        <v>64</v>
      </c>
      <c r="B68" s="3" t="inlineStr">
        <is>
          <t xml:space="preserve">NTV120SHLC17</t>
        </is>
      </c>
      <c r="C68" s="3" t="inlineStr">
        <is>
          <t xml:space="preserve">Bàn nhân viên hộc liền NTV120SHLC17</t>
        </is>
      </c>
      <c r="D68" s="4">
        <v>2690000</v>
      </c>
      <c r="E68" s="7" t="str">
        <f>HYPERLINK("https://noithathoaphat.com/ban-nhan-vien-hoc-lien-ntv120shlc17","Xem chi tiết")</f>
        <v>Xem chi tiết</v>
      </c>
    </row>
    <row r="69">
      <c r="A69" s="6">
        <v>65</v>
      </c>
      <c r="B69" s="3" t="inlineStr">
        <is>
          <t xml:space="preserve">NTVMD01-4C17</t>
        </is>
      </c>
      <c r="C69" s="3" t="inlineStr">
        <is>
          <t xml:space="preserve">Bàn module 4 chỗ NTVMD01-4C17</t>
        </is>
      </c>
      <c r="D69" s="4">
        <v>7810000</v>
      </c>
      <c r="E69" s="7" t="str">
        <f>HYPERLINK("https://noithathoaphat.com/ban-module-4-cho-ntvmd01-4c17","Xem chi tiết")</f>
        <v>Xem chi tiết</v>
      </c>
    </row>
    <row r="70">
      <c r="A70" s="6">
        <v>66</v>
      </c>
      <c r="B70" s="3" t="inlineStr">
        <is>
          <t xml:space="preserve">NTVMD02-2C17</t>
        </is>
      </c>
      <c r="C70" s="3" t="inlineStr">
        <is>
          <t xml:space="preserve">Bàn module 2 chỗ NTVMD02-2C17</t>
        </is>
      </c>
      <c r="D70" s="4">
        <v>6489000</v>
      </c>
      <c r="E70" s="7" t="str">
        <f>HYPERLINK("https://noithathoaphat.com/ban-module-2-cho-ntvmd02-2c17","Xem chi tiết")</f>
        <v>Xem chi tiết</v>
      </c>
    </row>
    <row r="71">
      <c r="A71" s="6">
        <v>67</v>
      </c>
      <c r="B71" s="3" t="inlineStr">
        <is>
          <t xml:space="preserve">NTV120HLC17</t>
        </is>
      </c>
      <c r="C71" s="3" t="inlineStr">
        <is>
          <t xml:space="preserve">Bàn làm việc hộc liền NTV120HLC17</t>
        </is>
      </c>
      <c r="D71" s="4">
        <v>2796000</v>
      </c>
      <c r="E71" s="7" t="str">
        <f>HYPERLINK("https://noithathoaphat.com/ban-lam-viec-hoc-lien-ntv120hlc17","Xem chi tiết")</f>
        <v>Xem chi tiết</v>
      </c>
    </row>
    <row r="72">
      <c r="A72" s="6">
        <v>68</v>
      </c>
      <c r="B72" s="3" t="inlineStr">
        <is>
          <t xml:space="preserve">BNH03</t>
        </is>
      </c>
      <c r="C72" s="3" t="inlineStr">
        <is>
          <t xml:space="preserve">Bàn làm việc thông minh BNH03</t>
        </is>
      </c>
      <c r="D72" s="4">
        <v>2867000</v>
      </c>
      <c r="E72" s="7" t="str">
        <f>HYPERLINK("https://noithathoaphat.com/ban-lam-viec-thong-minh-bnh03","Xem chi tiết")</f>
        <v>Xem chi tiết</v>
      </c>
    </row>
    <row r="73">
      <c r="A73" s="6">
        <v>69</v>
      </c>
      <c r="B73" s="3" t="inlineStr">
        <is>
          <t xml:space="preserve">AT120SCS2Y-17</t>
        </is>
      </c>
      <c r="C73" s="3" t="inlineStr">
        <is>
          <t xml:space="preserve">Bàn làm việc chân sắt AT120SCS2Y-17</t>
        </is>
      </c>
      <c r="D73" s="4">
        <v>649000</v>
      </c>
      <c r="E73" s="7" t="str">
        <f>HYPERLINK("https://noithathoaphat.com/ban-lam-viec-chan-sat-at120scs2y-17","Xem chi tiết")</f>
        <v>Xem chi tiết</v>
      </c>
    </row>
    <row r="74">
      <c r="A74" s="6">
        <v>70</v>
      </c>
      <c r="B74" s="3" t="inlineStr">
        <is>
          <t xml:space="preserve">AT120CS2Y-17</t>
        </is>
      </c>
      <c r="C74" s="3" t="inlineStr">
        <is>
          <t xml:space="preserve">Bàn văn phòng chân sắt AT120CS2Y-17</t>
        </is>
      </c>
      <c r="D74" s="4">
        <v>695000</v>
      </c>
      <c r="E74" s="7" t="str">
        <f>HYPERLINK("https://noithathoaphat.com/ban-van-phong-chan-sat-at120cs2y-17","Xem chi tiết")</f>
        <v>Xem chi tiết</v>
      </c>
    </row>
    <row r="75">
      <c r="A75" s="6">
        <v>71</v>
      </c>
      <c r="B75" s="3" t="inlineStr">
        <is>
          <t xml:space="preserve">AT120SCS2-17</t>
        </is>
      </c>
      <c r="C75" s="3" t="inlineStr">
        <is>
          <t xml:space="preserve">Bàn nhân viên chân sắt AT120SCS2-17</t>
        </is>
      </c>
      <c r="D75" s="4">
        <v>591000</v>
      </c>
      <c r="E75" s="7" t="str">
        <f>HYPERLINK("https://noithathoaphat.com/ban-nhan-vien-chan-sat-at120scs2-17","Xem chi tiết")</f>
        <v>Xem chi tiết</v>
      </c>
    </row>
    <row r="76">
      <c r="A76" s="6">
        <v>72</v>
      </c>
      <c r="B76" s="3" t="inlineStr">
        <is>
          <t xml:space="preserve">AT120CS2-17</t>
        </is>
      </c>
      <c r="C76" s="3" t="inlineStr">
        <is>
          <t xml:space="preserve">Bàn làm việc chân sắt AT120CS2-17</t>
        </is>
      </c>
      <c r="D76" s="4">
        <v>637000</v>
      </c>
      <c r="E76" s="7" t="str">
        <f>HYPERLINK("https://noithathoaphat.com/ban-lam-viec-chan-sat-at120cs2-17","Xem chi tiết")</f>
        <v>Xem chi tiết</v>
      </c>
    </row>
    <row r="77">
      <c r="A77" s="6">
        <v>73</v>
      </c>
      <c r="B77" s="3" t="inlineStr">
        <is>
          <t xml:space="preserve">AT120SCS1R17</t>
        </is>
      </c>
      <c r="C77" s="3" t="inlineStr">
        <is>
          <t xml:space="preserve">Bàn nhân viên chân sắt AT120SCS1R17</t>
        </is>
      </c>
      <c r="D77" s="4">
        <v>509320</v>
      </c>
      <c r="E77" s="7" t="str">
        <f>HYPERLINK("https://noithathoaphat.com/ban-nhan-vien-chan-sat-at120scs1r17","Xem chi tiết")</f>
        <v>Xem chi tiết</v>
      </c>
    </row>
    <row r="78">
      <c r="A78" s="6">
        <v>74</v>
      </c>
      <c r="B78" s="3" t="inlineStr">
        <is>
          <t xml:space="preserve">AT120SCS5Y-17</t>
        </is>
      </c>
      <c r="C78" s="3" t="inlineStr">
        <is>
          <t xml:space="preserve">Bàn chân sắt mặt gỗ AT120SCS5Y-17</t>
        </is>
      </c>
      <c r="D78" s="4">
        <v>675000</v>
      </c>
      <c r="E78" s="7" t="str">
        <f>HYPERLINK("https://noithathoaphat.com/ban-chan-sat-mat-go-at120scs5y-17","Xem chi tiết")</f>
        <v>Xem chi tiết</v>
      </c>
    </row>
    <row r="79">
      <c r="A79" s="6">
        <v>75</v>
      </c>
      <c r="B79" s="3" t="inlineStr">
        <is>
          <t xml:space="preserve">AT120SCS6Y4-17</t>
        </is>
      </c>
      <c r="C79" s="3" t="inlineStr">
        <is>
          <t xml:space="preserve">Bàn làm việc hiện đại AT120SCS6Y4-17</t>
        </is>
      </c>
      <c r="D79" s="4">
        <v>642000</v>
      </c>
      <c r="E79" s="7" t="str">
        <f>HYPERLINK("https://noithathoaphat.com/ban-lam-viec-hien-dai-at120scs6y4-17","Xem chi tiết")</f>
        <v>Xem chi tiết</v>
      </c>
    </row>
    <row r="80">
      <c r="A80" s="6">
        <v>76</v>
      </c>
      <c r="B80" s="3" t="inlineStr">
        <is>
          <t xml:space="preserve">AT120SCS6Y3-17</t>
        </is>
      </c>
      <c r="C80" s="3" t="inlineStr">
        <is>
          <t xml:space="preserve">Bàn nhân viên chân sắt AT120SCS6Y3-17</t>
        </is>
      </c>
      <c r="D80" s="4">
        <v>621000</v>
      </c>
      <c r="E80" s="7" t="str">
        <f>HYPERLINK("https://noithathoaphat.com/ban-nhan-vien-chan-sat-at120scs6y3-17","Xem chi tiết")</f>
        <v>Xem chi tiết</v>
      </c>
    </row>
    <row r="81">
      <c r="A81" s="6">
        <v>77</v>
      </c>
      <c r="B81" s="3" t="inlineStr">
        <is>
          <t xml:space="preserve">AT120SCS6-17</t>
        </is>
      </c>
      <c r="C81" s="3" t="inlineStr">
        <is>
          <t xml:space="preserve">Bàn chân sắt sơn tĩnh điện AT120SCS6-17</t>
        </is>
      </c>
      <c r="D81" s="4">
        <v>562000</v>
      </c>
      <c r="E81" s="7" t="str">
        <f>HYPERLINK("https://noithathoaphat.com/ban-chan-sat-son-tinh-dien-at120scs6-17","Xem chi tiết")</f>
        <v>Xem chi tiết</v>
      </c>
    </row>
    <row r="82">
      <c r="A82" s="6">
        <v>78</v>
      </c>
      <c r="B82" s="3" t="inlineStr">
        <is>
          <t xml:space="preserve">NTP1800</t>
        </is>
      </c>
      <c r="C82" s="3" t="inlineStr">
        <is>
          <t xml:space="preserve">Bàn trưởng phòng NTP1800</t>
        </is>
      </c>
      <c r="D82" s="4">
        <v>1958000</v>
      </c>
      <c r="E82" s="7" t="str">
        <f>HYPERLINK("https://noithathoaphat.com/ban-truong-phong-ntp1800","Xem chi tiết")</f>
        <v>Xem chi tiết</v>
      </c>
    </row>
    <row r="83">
      <c r="A83" s="6">
        <v>79</v>
      </c>
      <c r="B83" s="3" t="inlineStr">
        <is>
          <t xml:space="preserve">HU12C2</t>
        </is>
      </c>
      <c r="C83" s="3" t="inlineStr">
        <is>
          <t xml:space="preserve">Bàn làm việc HU12C2</t>
        </is>
      </c>
      <c r="D83" s="4">
        <v>1440000</v>
      </c>
      <c r="E83" s="7" t="str">
        <f>HYPERLINK("https://noithathoaphat.com/ban-lam-viec-chan-sat-hu12c2","Xem chi tiết")</f>
        <v>Xem chi tiết</v>
      </c>
    </row>
    <row r="84">
      <c r="A84" s="6">
        <v>80</v>
      </c>
      <c r="B84" s="3" t="inlineStr">
        <is>
          <t xml:space="preserve">HU12S</t>
        </is>
      </c>
      <c r="C84" s="3" t="inlineStr">
        <is>
          <t xml:space="preserve">Bàn làm việc HU12S</t>
        </is>
      </c>
      <c r="D84" s="4">
        <v>1381000</v>
      </c>
      <c r="E84" s="7" t="str">
        <f>HYPERLINK("https://noithathoaphat.com/ban-lam-viec-chan-sat-hu12s","Xem chi tiết")</f>
        <v>Xem chi tiết</v>
      </c>
    </row>
    <row r="85">
      <c r="A85" s="6">
        <v>81</v>
      </c>
      <c r="B85" s="3" t="inlineStr">
        <is>
          <t xml:space="preserve">HR120C2Y1</t>
        </is>
      </c>
      <c r="C85" s="3" t="inlineStr">
        <is>
          <t xml:space="preserve">Bàn nhân viên HR120C2Y1</t>
        </is>
      </c>
      <c r="D85" s="4">
        <v>1510000</v>
      </c>
      <c r="E85" s="7" t="str">
        <f>HYPERLINK("https://noithathoaphat.com/ban-nhan-vien-hoa-phat-hr120c2y1","Xem chi tiết")</f>
        <v>Xem chi tiết</v>
      </c>
    </row>
    <row r="86">
      <c r="A86" s="6">
        <v>82</v>
      </c>
      <c r="B86" s="3" t="inlineStr">
        <is>
          <t xml:space="preserve">TH12</t>
        </is>
      </c>
      <c r="C86" s="3" t="inlineStr">
        <is>
          <t xml:space="preserve">Bàn chân sắt TH12</t>
        </is>
      </c>
      <c r="D86" s="4">
        <v>2777000</v>
      </c>
      <c r="E86" s="7" t="str">
        <f>HYPERLINK("https://noithathoaphat.com/ban-chan-sat-gia-re-th120","Xem chi tiết")</f>
        <v>Xem chi tiết</v>
      </c>
    </row>
    <row r="87">
      <c r="A87" s="6">
        <v>83</v>
      </c>
      <c r="B87" s="3" t="inlineStr">
        <is>
          <t xml:space="preserve">LUX120SC10</t>
        </is>
      </c>
      <c r="C87" s="3" t="inlineStr">
        <is>
          <t xml:space="preserve">Bàn làm việc LUX120SC10</t>
        </is>
      </c>
      <c r="D87" s="4">
        <v>1746000</v>
      </c>
      <c r="E87" s="7" t="str">
        <f>HYPERLINK("https://noithathoaphat.com/ban-lam-viec-hien-dai-lux120sc10","Xem chi tiết")</f>
        <v>Xem chi tiết</v>
      </c>
    </row>
    <row r="88">
      <c r="A88" s="6">
        <v>84</v>
      </c>
      <c r="B88" s="3" t="inlineStr">
        <is>
          <t xml:space="preserve">LUX120HLC10</t>
        </is>
      </c>
      <c r="C88" s="3" t="inlineStr">
        <is>
          <t xml:space="preserve">Bàn làm việc LUX120HLC10</t>
        </is>
      </c>
      <c r="D88" s="4">
        <v>2325000</v>
      </c>
      <c r="E88" s="7" t="str">
        <f>HYPERLINK("https://noithathoaphat.com/ban-lam-viec-hien-dai-lux120hlc10","Xem chi tiết")</f>
        <v>Xem chi tiết</v>
      </c>
    </row>
    <row r="89">
      <c r="A89" s="6">
        <v>85</v>
      </c>
      <c r="B89" s="3" t="inlineStr">
        <is>
          <t xml:space="preserve">LC12</t>
        </is>
      </c>
      <c r="C89" s="3" t="inlineStr">
        <is>
          <t xml:space="preserve">Bàn chân sắt LC12</t>
        </is>
      </c>
      <c r="D89" s="4">
        <v>3810000</v>
      </c>
      <c r="E89" s="7" t="str">
        <f>HYPERLINK("https://noithathoaphat.com/ban-chan-sat-lc12","Xem chi tiết")</f>
        <v>Xem chi tiết</v>
      </c>
    </row>
    <row r="90">
      <c r="A90" s="6">
        <v>86</v>
      </c>
      <c r="B90" s="3" t="inlineStr">
        <is>
          <t xml:space="preserve">LC14</t>
        </is>
      </c>
      <c r="C90" s="3" t="inlineStr">
        <is>
          <t xml:space="preserve">Bàn làm việc LC14</t>
        </is>
      </c>
      <c r="D90" s="4">
        <v>5368000</v>
      </c>
      <c r="E90" s="7" t="str">
        <f>HYPERLINK("https://noithathoaphat.com/ban-lam-viec-chan-sat-lc14","Xem chi tiết")</f>
        <v>Xem chi tiết</v>
      </c>
    </row>
    <row r="91">
      <c r="A91" s="6">
        <v>87</v>
      </c>
      <c r="B91" s="3" t="inlineStr">
        <is>
          <t xml:space="preserve">HR160C2</t>
        </is>
      </c>
      <c r="C91" s="3" t="inlineStr">
        <is>
          <t xml:space="preserve">Bàn lãnh đạo HR160C2</t>
        </is>
      </c>
      <c r="D91" s="4">
        <v>4613000</v>
      </c>
      <c r="E91" s="7" t="str">
        <f>HYPERLINK("https://noithathoaphat.com/ban-lanh-dao-hr160c2","Xem chi tiết")</f>
        <v>Xem chi tiết</v>
      </c>
    </row>
    <row r="92">
      <c r="A92" s="6">
        <v>88</v>
      </c>
      <c r="B92" s="3" t="inlineStr">
        <is>
          <t xml:space="preserve">HR160C2Y1</t>
        </is>
      </c>
      <c r="C92" s="3" t="inlineStr">
        <is>
          <t xml:space="preserve">Bàn lãnh đạo HR160C2Y1</t>
        </is>
      </c>
      <c r="D92" s="4">
        <v>4849000</v>
      </c>
      <c r="E92" s="7" t="str">
        <f>HYPERLINK("https://noithathoaphat.com/ban-lanh-dao-hr160c2y1","Xem chi tiết")</f>
        <v>Xem chi tiết</v>
      </c>
    </row>
    <row r="93">
      <c r="A93" s="6">
        <v>89</v>
      </c>
      <c r="B93" s="3" t="inlineStr">
        <is>
          <t xml:space="preserve">HRP1800C5</t>
        </is>
      </c>
      <c r="C93" s="3" t="inlineStr">
        <is>
          <t xml:space="preserve">Bàn lãnh đạo HRP1800C5</t>
        </is>
      </c>
      <c r="D93" s="4">
        <v>4306000</v>
      </c>
      <c r="E93" s="7" t="str">
        <f>HYPERLINK("https://noithathoaphat.com/ban-lanh-dao-hrp1800c5","Xem chi tiết")</f>
        <v>Xem chi tiết</v>
      </c>
    </row>
    <row r="94">
      <c r="A94" s="6">
        <v>90</v>
      </c>
      <c r="B94" s="3" t="inlineStr">
        <is>
          <t xml:space="preserve">HR120C5</t>
        </is>
      </c>
      <c r="C94" s="3" t="inlineStr">
        <is>
          <t xml:space="preserve">Bàn nhân viên HR120C5</t>
        </is>
      </c>
      <c r="D94" s="4">
        <v>1699000</v>
      </c>
      <c r="E94" s="7" t="str">
        <f>HYPERLINK("https://noithathoaphat.com/ban-nhan-vien-hoa-phat-hr120c5","Xem chi tiết")</f>
        <v>Xem chi tiết</v>
      </c>
    </row>
    <row r="95">
      <c r="A95" s="6">
        <v>91</v>
      </c>
      <c r="B95" s="3" t="inlineStr">
        <is>
          <t xml:space="preserve">HR120C8Y1</t>
        </is>
      </c>
      <c r="C95" s="3" t="inlineStr">
        <is>
          <t xml:space="preserve">Bàn nhân viên HR120C8Y1</t>
        </is>
      </c>
      <c r="D95" s="4">
        <v>1581000</v>
      </c>
      <c r="E95" s="7" t="str">
        <f>HYPERLINK("https://noithathoaphat.com/ban-nhan-vien-hoa-phat-hr120c8y1","Xem chi tiết")</f>
        <v>Xem chi tiết</v>
      </c>
    </row>
    <row r="96">
      <c r="A96" s="6">
        <v>92</v>
      </c>
      <c r="B96" s="3" t="inlineStr">
        <is>
          <t xml:space="preserve">HR120C9</t>
        </is>
      </c>
      <c r="C96" s="3" t="inlineStr">
        <is>
          <t xml:space="preserve">Bàn nhân viên HR120C9</t>
        </is>
      </c>
      <c r="D96" s="4">
        <v>1048000</v>
      </c>
      <c r="E96" s="7" t="str">
        <f>HYPERLINK("https://noithathoaphat.com/ban-nhan-vien-hoa-phat-hr120c9","Xem chi tiết")</f>
        <v>Xem chi tiết</v>
      </c>
    </row>
    <row r="97">
      <c r="A97" s="6">
        <v>93</v>
      </c>
      <c r="B97" s="3" t="inlineStr">
        <is>
          <t xml:space="preserve">HR120SC1Y1</t>
        </is>
      </c>
      <c r="C97" s="3" t="inlineStr">
        <is>
          <t xml:space="preserve">Bàn nhân viên HR120SC1Y1</t>
        </is>
      </c>
      <c r="D97" s="4">
        <v>1392000</v>
      </c>
      <c r="E97" s="7" t="str">
        <f>HYPERLINK("https://noithathoaphat.com/ban-nhan-vien-hoa-phat-hr120sc1y1","Xem chi tiết")</f>
        <v>Xem chi tiết</v>
      </c>
    </row>
    <row r="98">
      <c r="A98" s="6">
        <v>94</v>
      </c>
      <c r="B98" s="3" t="inlineStr">
        <is>
          <t xml:space="preserve">HR120SC2</t>
        </is>
      </c>
      <c r="C98" s="3" t="inlineStr">
        <is>
          <t xml:space="preserve">Bàn nhân viên HR120SC2</t>
        </is>
      </c>
      <c r="D98" s="4">
        <v>1322000</v>
      </c>
      <c r="E98" s="7" t="str">
        <f>HYPERLINK("https://noithathoaphat.com/ban-nhan-vien-hoa-phat-hr120sc2","Xem chi tiết")</f>
        <v>Xem chi tiết</v>
      </c>
    </row>
    <row r="99">
      <c r="A99" s="6">
        <v>95</v>
      </c>
      <c r="B99" s="3" t="inlineStr">
        <is>
          <t xml:space="preserve">HR120SC7</t>
        </is>
      </c>
      <c r="C99" s="3" t="inlineStr">
        <is>
          <t xml:space="preserve">Bàn nhân viên HR120SC7</t>
        </is>
      </c>
      <c r="D99" s="4">
        <v>908000</v>
      </c>
      <c r="E99" s="7" t="str">
        <f>HYPERLINK("https://noithathoaphat.com/ban-nhan-vien-hoa-phat-hr120sc7","Xem chi tiết")</f>
        <v>Xem chi tiết</v>
      </c>
    </row>
    <row r="100">
      <c r="A100" s="6">
        <v>96</v>
      </c>
      <c r="B100" s="3" t="inlineStr">
        <is>
          <t xml:space="preserve">HR120SC7Y1</t>
        </is>
      </c>
      <c r="C100" s="3" t="inlineStr">
        <is>
          <t xml:space="preserve">Bàn nhân viên HR120SC7Y1</t>
        </is>
      </c>
      <c r="D100" s="4">
        <v>1180000</v>
      </c>
      <c r="E100" s="7" t="str">
        <f>HYPERLINK("https://noithathoaphat.com/ban-nhan-vien-hoa-phat-hr120sc7y1","Xem chi tiết")</f>
        <v>Xem chi tiết</v>
      </c>
    </row>
    <row r="101">
      <c r="A101" s="6">
        <v>97</v>
      </c>
      <c r="B101" s="3" t="inlineStr">
        <is>
          <t xml:space="preserve">HR120SC8</t>
        </is>
      </c>
      <c r="C101" s="3" t="inlineStr">
        <is>
          <t xml:space="preserve">Bàn nhân viên HR120SC8</t>
        </is>
      </c>
      <c r="D101" s="4">
        <v>1074000</v>
      </c>
      <c r="E101" s="7" t="str">
        <f>HYPERLINK("https://noithathoaphat.com/ban-nhan-vien-hoa-phat-hr120sc8","Xem chi tiết")</f>
        <v>Xem chi tiết</v>
      </c>
    </row>
    <row r="102">
      <c r="A102" s="6">
        <v>98</v>
      </c>
      <c r="B102" s="3" t="inlineStr">
        <is>
          <t xml:space="preserve">HR140HLC2Y1</t>
        </is>
      </c>
      <c r="C102" s="3" t="inlineStr">
        <is>
          <t xml:space="preserve">Bàn nhân viên HR140HLC2Y1</t>
        </is>
      </c>
      <c r="D102" s="4">
        <v>2277000</v>
      </c>
      <c r="E102" s="7" t="str">
        <f>HYPERLINK("https://noithathoaphat.com/ban-hoa-phat-hr140hlc2y1","Xem chi tiết")</f>
        <v>Xem chi tiết</v>
      </c>
    </row>
    <row r="103">
      <c r="A103" s="6">
        <v>99</v>
      </c>
      <c r="B103" s="3" t="inlineStr">
        <is>
          <t xml:space="preserve">HR140HLC5</t>
        </is>
      </c>
      <c r="C103" s="3" t="inlineStr">
        <is>
          <t xml:space="preserve">Bàn nhân viên HR140HLC5</t>
        </is>
      </c>
      <c r="D103" s="4">
        <v>2277000</v>
      </c>
      <c r="E103" s="7" t="str">
        <f>HYPERLINK("https://noithathoaphat.com/ban-nhan-vien-hoa-phat-hr140hlc5","Xem chi tiết")</f>
        <v>Xem chi tiết</v>
      </c>
    </row>
    <row r="104">
      <c r="A104" s="6">
        <v>100</v>
      </c>
      <c r="B104" s="3" t="inlineStr">
        <is>
          <t xml:space="preserve">HR140HLC8</t>
        </is>
      </c>
      <c r="C104" s="3" t="inlineStr">
        <is>
          <t xml:space="preserve">Bàn nhân viên HR140HLC8</t>
        </is>
      </c>
      <c r="D104" s="4">
        <v>2312000</v>
      </c>
      <c r="E104" s="7" t="str">
        <f>HYPERLINK("https://noithathoaphat.com/ban-nhan-vien-hoa-phat-hr140hlc8","Xem chi tiết")</f>
        <v>Xem chi tiết</v>
      </c>
    </row>
    <row r="105">
      <c r="A105" s="6">
        <v>101</v>
      </c>
      <c r="B105" s="3" t="inlineStr">
        <is>
          <t xml:space="preserve">HR140HLC8Y1</t>
        </is>
      </c>
      <c r="C105" s="3" t="inlineStr">
        <is>
          <t xml:space="preserve">Bàn nhân viên HR140HLC8Y1</t>
        </is>
      </c>
      <c r="D105" s="4">
        <v>2348000</v>
      </c>
      <c r="E105" s="7" t="str">
        <f>HYPERLINK("https://noithathoaphat.com/ban-nhan-vien-hoa-phat-hr140hlc8y1","Xem chi tiết")</f>
        <v>Xem chi tiết</v>
      </c>
    </row>
    <row r="106">
      <c r="A106" s="6">
        <v>102</v>
      </c>
      <c r="B106" s="3" t="inlineStr">
        <is>
          <t xml:space="preserve">HR160C1</t>
        </is>
      </c>
      <c r="C106" s="3" t="inlineStr">
        <is>
          <t xml:space="preserve">Bàn lãnh đạo HR160C1</t>
        </is>
      </c>
      <c r="D106" s="4">
        <v>4648000</v>
      </c>
      <c r="E106" s="7" t="str">
        <f>HYPERLINK("https://noithathoaphat.com/ban-lanh-dao-hr160c1","Xem chi tiết")</f>
        <v>Xem chi tiết</v>
      </c>
    </row>
    <row r="107">
      <c r="A107" s="6">
        <v>103</v>
      </c>
      <c r="B107" s="3" t="inlineStr">
        <is>
          <t xml:space="preserve">HR160C1Y1</t>
        </is>
      </c>
      <c r="C107" s="3" t="inlineStr">
        <is>
          <t xml:space="preserve">Bàn lãnh đạo HR160C1Y1</t>
        </is>
      </c>
      <c r="D107" s="4">
        <v>4766000</v>
      </c>
      <c r="E107" s="7" t="str">
        <f>HYPERLINK("https://noithathoaphat.com/ban-lanh-dao-hr160c1y1","Xem chi tiết")</f>
        <v>Xem chi tiết</v>
      </c>
    </row>
    <row r="108">
      <c r="A108" s="6">
        <v>104</v>
      </c>
      <c r="B108" s="3" t="inlineStr">
        <is>
          <t xml:space="preserve">HRP1880C5</t>
        </is>
      </c>
      <c r="C108" s="3" t="inlineStr">
        <is>
          <t xml:space="preserve">Bàn Lãnh Đạo HRP1880C5</t>
        </is>
      </c>
      <c r="D108" s="4">
        <v>2654000</v>
      </c>
      <c r="E108" s="7" t="str">
        <f>HYPERLINK("https://noithathoaphat.com/ban-lanh-dao-hrp1880c5","Xem chi tiết")</f>
        <v>Xem chi tiết</v>
      </c>
    </row>
    <row r="109">
      <c r="A109" s="6">
        <v>105</v>
      </c>
      <c r="B109" s="3" t="inlineStr">
        <is>
          <t xml:space="preserve">HRL1450C1Y1</t>
        </is>
      </c>
      <c r="C109" s="3" t="inlineStr">
        <is>
          <t xml:space="preserve">Bàn nhân viên HRL1450C1Y1</t>
        </is>
      </c>
      <c r="D109" s="4">
        <v>3975000</v>
      </c>
      <c r="E109" s="7" t="str">
        <f>HYPERLINK("https://noithathoaphat.com/ban-nhan-vien-hrl1450c1y1","Xem chi tiết")</f>
        <v>Xem chi tiết</v>
      </c>
    </row>
    <row r="110">
      <c r="A110" s="6">
        <v>106</v>
      </c>
      <c r="B110" s="3" t="inlineStr">
        <is>
          <t xml:space="preserve">HR120SC1</t>
        </is>
      </c>
      <c r="C110" s="3" t="inlineStr">
        <is>
          <t xml:space="preserve">Bàn làm việc HR120SC1</t>
        </is>
      </c>
      <c r="D110" s="4">
        <v>1322000</v>
      </c>
      <c r="E110" s="7" t="str">
        <f>HYPERLINK("https://noithathoaphat.com/ban-lam-viec-hr120sc1","Xem chi tiết")</f>
        <v>Xem chi tiết</v>
      </c>
    </row>
    <row r="111">
      <c r="A111" s="6">
        <v>107</v>
      </c>
      <c r="B111" s="3" t="inlineStr">
        <is>
          <t xml:space="preserve">HR120C1</t>
        </is>
      </c>
      <c r="C111" s="3" t="inlineStr">
        <is>
          <t xml:space="preserve">Bàn làm việc 1m2 HR120C1</t>
        </is>
      </c>
      <c r="D111" s="4">
        <v>1464000</v>
      </c>
      <c r="E111" s="7" t="str">
        <f>HYPERLINK("https://noithathoaphat.com/ban-lam-viec-hr120c1","Xem chi tiết")</f>
        <v>Xem chi tiết</v>
      </c>
    </row>
    <row r="112">
      <c r="A112" s="6">
        <v>108</v>
      </c>
      <c r="B112" s="3" t="inlineStr">
        <is>
          <t xml:space="preserve">HR1400HLC1, HR140HLC1</t>
        </is>
      </c>
      <c r="C112" s="3" t="inlineStr">
        <is>
          <t xml:space="preserve">Bàn làm việc HR140HLC1</t>
        </is>
      </c>
      <c r="D112" s="4">
        <v>2560000</v>
      </c>
      <c r="E112" s="7" t="str">
        <f>HYPERLINK("https://noithathoaphat.com/ban-lam-viec-hr1400hlc1","Xem chi tiết")</f>
        <v>Xem chi tiết</v>
      </c>
    </row>
    <row r="113">
      <c r="A113" s="6">
        <v>109</v>
      </c>
      <c r="B113" s="3" t="inlineStr">
        <is>
          <t xml:space="preserve">HR1400HLC1Y1, HR140HLC1Y1</t>
        </is>
      </c>
      <c r="C113" s="3" t="inlineStr">
        <is>
          <t xml:space="preserve">Bàn làm việc HR140HLC1Y1</t>
        </is>
      </c>
      <c r="D113" s="4">
        <v>2607000</v>
      </c>
      <c r="E113" s="7" t="str">
        <f>HYPERLINK("https://noithathoaphat.com/ban-lam-viec-hr1400hlc1y1","Xem chi tiết")</f>
        <v>Xem chi tiết</v>
      </c>
    </row>
    <row r="114">
      <c r="A114" s="6">
        <v>110</v>
      </c>
      <c r="B114" s="3" t="inlineStr">
        <is>
          <t xml:space="preserve">HR120C1Y1</t>
        </is>
      </c>
      <c r="C114" s="3" t="inlineStr">
        <is>
          <t xml:space="preserve">Bàn làm việc HR120C1Y1</t>
        </is>
      </c>
      <c r="D114" s="4">
        <v>1534000</v>
      </c>
      <c r="E114" s="7" t="str">
        <f>HYPERLINK("https://noithathoaphat.com/ban-lam-viec-hr120c1y1-25383","Xem chi tiết")</f>
        <v>Xem chi tiết</v>
      </c>
    </row>
    <row r="115">
      <c r="A115" s="6">
        <v>111</v>
      </c>
      <c r="B115" s="3" t="inlineStr">
        <is>
          <t xml:space="preserve">HR140C1</t>
        </is>
      </c>
      <c r="C115" s="3" t="inlineStr">
        <is>
          <t xml:space="preserve">Bàn làm việc HR140C1</t>
        </is>
      </c>
      <c r="D115" s="4">
        <v>1604000</v>
      </c>
      <c r="E115" s="7" t="str">
        <f>HYPERLINK("https://noithathoaphat.com/ban-lam-viec-hr140c1","Xem chi tiết")</f>
        <v>Xem chi tiết</v>
      </c>
    </row>
    <row r="116">
      <c r="A116" s="6">
        <v>112</v>
      </c>
      <c r="B116" s="3" t="inlineStr">
        <is>
          <t xml:space="preserve">HR120SC2Y1</t>
        </is>
      </c>
      <c r="C116" s="3" t="inlineStr">
        <is>
          <t xml:space="preserve">Bàn nhân viên HR120SC2Y1</t>
        </is>
      </c>
      <c r="D116" s="4">
        <v>1358000</v>
      </c>
      <c r="E116" s="7" t="str">
        <f>HYPERLINK("https://noithathoaphat.com/ban-nhan-vien-hr120sc2y1","Xem chi tiết")</f>
        <v>Xem chi tiết</v>
      </c>
    </row>
    <row r="117">
      <c r="A117" s="6">
        <v>113</v>
      </c>
      <c r="B117" s="3" t="inlineStr">
        <is>
          <t xml:space="preserve">HR140C1Y1</t>
        </is>
      </c>
      <c r="C117" s="3" t="inlineStr">
        <is>
          <t xml:space="preserve">Bàn làm việc HR140C1Y1</t>
        </is>
      </c>
      <c r="D117" s="4">
        <v>1699000</v>
      </c>
      <c r="E117" s="7" t="str">
        <f>HYPERLINK("https://noithathoaphat.com/ban-lam-viec-hr140c1y1","Xem chi tiết")</f>
        <v>Xem chi tiết</v>
      </c>
    </row>
    <row r="118">
      <c r="A118" s="6">
        <v>114</v>
      </c>
      <c r="B118" s="3" t="inlineStr">
        <is>
          <t xml:space="preserve">HR120C2</t>
        </is>
      </c>
      <c r="C118" s="3" t="inlineStr">
        <is>
          <t xml:space="preserve">Bàn nhân viên 1m2 HR120C2</t>
        </is>
      </c>
      <c r="D118" s="4">
        <v>1475000</v>
      </c>
      <c r="E118" s="7" t="str">
        <f>HYPERLINK("https://noithathoaphat.com/ban-nhan-vien-hr120c2","Xem chi tiết")</f>
        <v>Xem chi tiết</v>
      </c>
    </row>
    <row r="119">
      <c r="A119" s="6">
        <v>115</v>
      </c>
      <c r="B119" s="3" t="inlineStr">
        <is>
          <t xml:space="preserve">HR140C2</t>
        </is>
      </c>
      <c r="C119" s="3" t="inlineStr">
        <is>
          <t xml:space="preserve">Bàn nhân viên HR140C2</t>
        </is>
      </c>
      <c r="D119" s="4">
        <v>1546000</v>
      </c>
      <c r="E119" s="7" t="str">
        <f>HYPERLINK("https://noithathoaphat.com/ban-nhan-vien-hr140c2","Xem chi tiết")</f>
        <v>Xem chi tiết</v>
      </c>
    </row>
    <row r="120">
      <c r="A120" s="6">
        <v>116</v>
      </c>
      <c r="B120" s="3" t="inlineStr">
        <is>
          <t xml:space="preserve">HR140C2Y1</t>
        </is>
      </c>
      <c r="C120" s="3" t="inlineStr">
        <is>
          <t xml:space="preserve">Bàn nhân viên HR140C2Y1</t>
        </is>
      </c>
      <c r="D120" s="4">
        <v>1593000</v>
      </c>
      <c r="E120" s="7" t="str">
        <f>HYPERLINK("https://noithathoaphat.com/ban-nhan-vien-hr140c2y1","Xem chi tiết")</f>
        <v>Xem chi tiết</v>
      </c>
    </row>
    <row r="121">
      <c r="A121" s="6">
        <v>117</v>
      </c>
      <c r="B121" s="3" t="inlineStr">
        <is>
          <t xml:space="preserve">HR140C5</t>
        </is>
      </c>
      <c r="C121" s="3" t="inlineStr">
        <is>
          <t xml:space="preserve">Bàn làm việc HR140C5</t>
        </is>
      </c>
      <c r="D121" s="4">
        <v>1864000</v>
      </c>
      <c r="E121" s="7" t="str">
        <f>HYPERLINK("https://noithathoaphat.com/ban-lam-viec-hr140c5","Xem chi tiết")</f>
        <v>Xem chi tiết</v>
      </c>
    </row>
    <row r="122">
      <c r="A122" s="6">
        <v>118</v>
      </c>
      <c r="B122" s="3" t="inlineStr">
        <is>
          <t xml:space="preserve">HR120SC5</t>
        </is>
      </c>
      <c r="C122" s="3" t="inlineStr">
        <is>
          <t xml:space="preserve">Bàn làm việc HR120SC5</t>
        </is>
      </c>
      <c r="D122" s="4">
        <v>1557000</v>
      </c>
      <c r="E122" s="7" t="str">
        <f>HYPERLINK("https://noithathoaphat.com/ban-lam-viec-hr120sc5","Xem chi tiết")</f>
        <v>Xem chi tiết</v>
      </c>
    </row>
    <row r="123">
      <c r="A123" s="6">
        <v>119</v>
      </c>
      <c r="B123" s="3" t="inlineStr">
        <is>
          <t xml:space="preserve">HR120C7</t>
        </is>
      </c>
      <c r="C123" s="3" t="inlineStr">
        <is>
          <t xml:space="preserve">Bàn làm việc HR120C7</t>
        </is>
      </c>
      <c r="D123" s="4">
        <v>1027000</v>
      </c>
      <c r="E123" s="7" t="str">
        <f>HYPERLINK("https://noithathoaphat.com/ban-lam-viec-hr120c7","Xem chi tiết")</f>
        <v>Xem chi tiết</v>
      </c>
    </row>
    <row r="124">
      <c r="A124" s="6">
        <v>120</v>
      </c>
      <c r="B124" s="3" t="inlineStr">
        <is>
          <t xml:space="preserve">HR140C7</t>
        </is>
      </c>
      <c r="C124" s="3" t="inlineStr">
        <is>
          <t xml:space="preserve">Bàn làm việc HR140C7</t>
        </is>
      </c>
      <c r="D124" s="4">
        <v>1145000</v>
      </c>
      <c r="E124" s="7" t="str">
        <f>HYPERLINK("https://noithathoaphat.com/ban-lam-viec-hr140c7","Xem chi tiết")</f>
        <v>Xem chi tiết</v>
      </c>
    </row>
    <row r="125">
      <c r="A125" s="6">
        <v>121</v>
      </c>
      <c r="B125" s="3" t="inlineStr">
        <is>
          <t xml:space="preserve">HR140SC7</t>
        </is>
      </c>
      <c r="C125" s="3" t="inlineStr">
        <is>
          <t xml:space="preserve">Bàn làm việc HR140SC7</t>
        </is>
      </c>
      <c r="D125" s="4">
        <v>1050000</v>
      </c>
      <c r="E125" s="7" t="str">
        <f>HYPERLINK("https://noithathoaphat.com/ban-lam-viec-hr140sc7","Xem chi tiết")</f>
        <v>Xem chi tiết</v>
      </c>
    </row>
    <row r="126">
      <c r="A126" s="6">
        <v>122</v>
      </c>
      <c r="B126" s="3" t="inlineStr">
        <is>
          <t xml:space="preserve">HR140C6</t>
        </is>
      </c>
      <c r="C126" s="3" t="inlineStr">
        <is>
          <t xml:space="preserve">Bàn nhân viên HR140C6</t>
        </is>
      </c>
      <c r="D126" s="4">
        <v>1987000</v>
      </c>
      <c r="E126" s="7" t="str">
        <f>HYPERLINK("https://noithathoaphat.com/ban-nhan-vien-hr140c6","Xem chi tiết")</f>
        <v>Xem chi tiết</v>
      </c>
    </row>
    <row r="127">
      <c r="A127" s="6">
        <v>123</v>
      </c>
      <c r="B127" s="3" t="inlineStr">
        <is>
          <t xml:space="preserve">HR120C8</t>
        </is>
      </c>
      <c r="C127" s="3" t="inlineStr">
        <is>
          <t xml:space="preserve">Bàn Nhân Viên HR120C8</t>
        </is>
      </c>
      <c r="D127" s="4">
        <v>1168000</v>
      </c>
      <c r="E127" s="7" t="str">
        <f>HYPERLINK("https://noithathoaphat.com/ban-nhan-vien-hr120c8","Xem chi tiết")</f>
        <v>Xem chi tiết</v>
      </c>
    </row>
    <row r="128">
      <c r="A128" s="6">
        <v>124</v>
      </c>
      <c r="B128" s="3" t="inlineStr">
        <is>
          <t xml:space="preserve">HR120C7Y1</t>
        </is>
      </c>
      <c r="C128" s="3" t="inlineStr">
        <is>
          <t xml:space="preserve">Bàn nhân viên HR120C7Y1</t>
        </is>
      </c>
      <c r="D128" s="4">
        <v>1298000</v>
      </c>
      <c r="E128" s="7" t="str">
        <f>HYPERLINK("https://noithathoaphat.com/ban-nhan-vien-hr120c7y1","Xem chi tiết")</f>
        <v>Xem chi tiết</v>
      </c>
    </row>
    <row r="129">
      <c r="A129" s="6">
        <v>125</v>
      </c>
      <c r="B129" s="3" t="inlineStr">
        <is>
          <t xml:space="preserve">HR140C7Y1</t>
        </is>
      </c>
      <c r="C129" s="3" t="inlineStr">
        <is>
          <t xml:space="preserve">Bàn nhân viên HR140C7Y1</t>
        </is>
      </c>
      <c r="D129" s="4">
        <v>1439000</v>
      </c>
      <c r="E129" s="7" t="str">
        <f>HYPERLINK("https://noithathoaphat.com/ban-nhan-vien-hr140c7y1","Xem chi tiết")</f>
        <v>Xem chi tiết</v>
      </c>
    </row>
    <row r="130">
      <c r="A130" s="6">
        <v>126</v>
      </c>
      <c r="B130" s="3" t="inlineStr">
        <is>
          <t xml:space="preserve">HR140SC7Y1</t>
        </is>
      </c>
      <c r="C130" s="3" t="inlineStr">
        <is>
          <t xml:space="preserve">Bàn nhân viên HR140SC7Y1</t>
        </is>
      </c>
      <c r="D130" s="4">
        <v>1322000</v>
      </c>
      <c r="E130" s="7" t="str">
        <f>HYPERLINK("https://noithathoaphat.com/ban-nhan-vien-hr140sc7y1","Xem chi tiết")</f>
        <v>Xem chi tiết</v>
      </c>
    </row>
    <row r="131">
      <c r="A131" s="6">
        <v>127</v>
      </c>
      <c r="B131" s="3" t="inlineStr">
        <is>
          <t xml:space="preserve">HR140C8</t>
        </is>
      </c>
      <c r="C131" s="3" t="inlineStr">
        <is>
          <t xml:space="preserve">Bàn làm việc HR140C8</t>
        </is>
      </c>
      <c r="D131" s="4">
        <v>1309000</v>
      </c>
      <c r="E131" s="7" t="str">
        <f>HYPERLINK("https://noithathoaphat.com/ban-lam-viec-hr140c8","Xem chi tiết")</f>
        <v>Xem chi tiết</v>
      </c>
    </row>
    <row r="132">
      <c r="A132" s="6">
        <v>128</v>
      </c>
      <c r="B132" s="3" t="inlineStr">
        <is>
          <t xml:space="preserve">HR120SC9</t>
        </is>
      </c>
      <c r="C132" s="3" t="inlineStr">
        <is>
          <t xml:space="preserve">Bàn làm việc HR120SC9</t>
        </is>
      </c>
      <c r="D132" s="4">
        <v>899000</v>
      </c>
      <c r="E132" s="7" t="str">
        <f>HYPERLINK("https://noithathoaphat.com/ban-lam-viec-hr120sc9","Xem chi tiết")</f>
        <v>Xem chi tiết</v>
      </c>
    </row>
    <row r="133">
      <c r="A133" s="6">
        <v>129</v>
      </c>
      <c r="B133" s="3" t="inlineStr">
        <is>
          <t xml:space="preserve">HR140SC9</t>
        </is>
      </c>
      <c r="C133" s="3" t="inlineStr">
        <is>
          <t xml:space="preserve">Bàn làm việc HR140SC9</t>
        </is>
      </c>
      <c r="D133" s="4">
        <v>1060000</v>
      </c>
      <c r="E133" s="7" t="str">
        <f>HYPERLINK("https://noithathoaphat.com/ban-lam-viec-hr140sc9","Xem chi tiết")</f>
        <v>Xem chi tiết</v>
      </c>
    </row>
    <row r="134">
      <c r="A134" s="6">
        <v>130</v>
      </c>
      <c r="B134" s="3" t="inlineStr">
        <is>
          <t xml:space="preserve">HR140C8Y1</t>
        </is>
      </c>
      <c r="C134" s="3" t="inlineStr">
        <is>
          <t xml:space="preserve">Bàn nhân viên HR140C8Y1</t>
        </is>
      </c>
      <c r="D134" s="4">
        <v>1817000</v>
      </c>
      <c r="E134" s="7" t="str">
        <f>HYPERLINK("https://noithathoaphat.com/ban-nhan-vien-hr140c8y1","Xem chi tiết")</f>
        <v>Xem chi tiết</v>
      </c>
    </row>
    <row r="135">
      <c r="A135" s="6">
        <v>131</v>
      </c>
      <c r="B135" s="3" t="inlineStr">
        <is>
          <t xml:space="preserve">HR140C9</t>
        </is>
      </c>
      <c r="C135" s="3" t="inlineStr">
        <is>
          <t xml:space="preserve">Bàn làm việc HR140C9</t>
        </is>
      </c>
      <c r="D135" s="4">
        <v>1239000</v>
      </c>
      <c r="E135" s="7" t="str">
        <f>HYPERLINK("https://noithathoaphat.com/ban-lam-viec-hr140c9","Xem chi tiết")</f>
        <v>Xem chi tiết</v>
      </c>
    </row>
    <row r="136">
      <c r="A136" s="6">
        <v>132</v>
      </c>
      <c r="B136" s="3" t="inlineStr">
        <is>
          <t xml:space="preserve">HR160C9</t>
        </is>
      </c>
      <c r="C136" s="3" t="inlineStr">
        <is>
          <t xml:space="preserve">Bàn làm việc HR160C9</t>
        </is>
      </c>
      <c r="D136" s="4">
        <v>1440000</v>
      </c>
      <c r="E136" s="7" t="str">
        <f>HYPERLINK("https://noithathoaphat.com/ban-lam-viec-hr160c9","Xem chi tiết")</f>
        <v>Xem chi tiết</v>
      </c>
    </row>
    <row r="137">
      <c r="A137" s="6">
        <v>133</v>
      </c>
      <c r="B137" s="3" t="inlineStr">
        <is>
          <t xml:space="preserve">HR120SC8Y1</t>
        </is>
      </c>
      <c r="C137" s="3" t="inlineStr">
        <is>
          <t xml:space="preserve">Bàn nhân viên HR120SC8Y1</t>
        </is>
      </c>
      <c r="D137" s="4">
        <v>1428000</v>
      </c>
      <c r="E137" s="7" t="str">
        <f>HYPERLINK("https://noithathoaphat.com/ban-nhan-vien-hr120sc8y1","Xem chi tiết")</f>
        <v>Xem chi tiết</v>
      </c>
    </row>
    <row r="138">
      <c r="A138" s="6">
        <v>134</v>
      </c>
      <c r="B138" s="3" t="inlineStr">
        <is>
          <t xml:space="preserve">LC15</t>
        </is>
      </c>
      <c r="C138" s="3" t="inlineStr">
        <is>
          <t xml:space="preserve">Bàn làm việc LC15</t>
        </is>
      </c>
      <c r="D138" s="4">
        <v>5769000</v>
      </c>
      <c r="E138" s="7" t="str">
        <f>HYPERLINK("https://noithathoaphat.com/ban-lam-viec-lc15","Xem chi tiết")</f>
        <v>Xem chi tiết</v>
      </c>
    </row>
    <row r="139">
      <c r="A139" s="6">
        <v>135</v>
      </c>
      <c r="B139" s="3" t="inlineStr">
        <is>
          <t xml:space="preserve">LC16</t>
        </is>
      </c>
      <c r="C139" s="3" t="inlineStr">
        <is>
          <t xml:space="preserve">Bàn làm việc LC16</t>
        </is>
      </c>
      <c r="D139" s="4">
        <v>6099000</v>
      </c>
      <c r="E139" s="7" t="str">
        <f>HYPERLINK("https://noithathoaphat.com/ban-lam-viec-lc16","Xem chi tiết")</f>
        <v>Xem chi tiết</v>
      </c>
    </row>
    <row r="140">
      <c r="A140" s="6">
        <v>136</v>
      </c>
      <c r="B140" s="3" t="inlineStr">
        <is>
          <t xml:space="preserve">HU12</t>
        </is>
      </c>
      <c r="C140" s="3" t="inlineStr">
        <is>
          <t xml:space="preserve">Bàn làm việc HU12</t>
        </is>
      </c>
      <c r="D140" s="4">
        <v>1440000</v>
      </c>
      <c r="E140" s="7" t="str">
        <f>HYPERLINK("https://noithathoaphat.com/ban-lam-viec-hu12","Xem chi tiết")</f>
        <v>Xem chi tiết</v>
      </c>
    </row>
    <row r="141">
      <c r="A141" s="6">
        <v>137</v>
      </c>
      <c r="B141" s="3" t="inlineStr">
        <is>
          <t xml:space="preserve">HU14</t>
        </is>
      </c>
      <c r="C141" s="3" t="inlineStr">
        <is>
          <t xml:space="preserve">Bàn làm việc HU14</t>
        </is>
      </c>
      <c r="D141" s="4">
        <v>1805000</v>
      </c>
      <c r="E141" s="7" t="str">
        <f>HYPERLINK("https://noithathoaphat.com/ban-lam-viec-hu14","Xem chi tiết")</f>
        <v>Xem chi tiết</v>
      </c>
    </row>
    <row r="142">
      <c r="A142" s="6">
        <v>138</v>
      </c>
      <c r="B142" s="3" t="inlineStr">
        <is>
          <t xml:space="preserve">HU15</t>
        </is>
      </c>
      <c r="C142" s="3" t="inlineStr">
        <is>
          <t xml:space="preserve">Bàn làm việc HU15</t>
        </is>
      </c>
      <c r="D142" s="4">
        <v>1829000</v>
      </c>
      <c r="E142" s="7" t="str">
        <f>HYPERLINK("https://noithathoaphat.com/ban-lam-viec-hu15","Xem chi tiết")</f>
        <v>Xem chi tiết</v>
      </c>
    </row>
    <row r="143">
      <c r="A143" s="6">
        <v>139</v>
      </c>
      <c r="B143" s="3" t="inlineStr">
        <is>
          <t xml:space="preserve">HU16</t>
        </is>
      </c>
      <c r="C143" s="3" t="inlineStr">
        <is>
          <t xml:space="preserve">Bàn làm việc HU16</t>
        </is>
      </c>
      <c r="D143" s="4">
        <v>1947000</v>
      </c>
      <c r="E143" s="7" t="str">
        <f>HYPERLINK("https://noithathoaphat.com/ban-lam-viec-hu16","Xem chi tiết")</f>
        <v>Xem chi tiết</v>
      </c>
    </row>
    <row r="144">
      <c r="A144" s="6">
        <v>140</v>
      </c>
      <c r="B144" s="3" t="inlineStr">
        <is>
          <t xml:space="preserve">HU18</t>
        </is>
      </c>
      <c r="C144" s="3" t="inlineStr">
        <is>
          <t xml:space="preserve">Bàn làm việc HU18</t>
        </is>
      </c>
      <c r="D144" s="4">
        <v>2076000</v>
      </c>
      <c r="E144" s="7" t="str">
        <f>HYPERLINK("https://noithathoaphat.com/ban-lam-viec-hu18","Xem chi tiết")</f>
        <v>Xem chi tiết</v>
      </c>
    </row>
    <row r="145">
      <c r="A145" s="6">
        <v>141</v>
      </c>
      <c r="B145" s="3" t="inlineStr">
        <is>
          <t xml:space="preserve">HU12SC2</t>
        </is>
      </c>
      <c r="C145" s="3" t="inlineStr">
        <is>
          <t xml:space="preserve">Bàn làm việc HU12SC2</t>
        </is>
      </c>
      <c r="D145" s="4">
        <v>1381000</v>
      </c>
      <c r="E145" s="7" t="str">
        <f>HYPERLINK("https://noithathoaphat.com/ban-lam-viec-hu12sc2","Xem chi tiết")</f>
        <v>Xem chi tiết</v>
      </c>
    </row>
    <row r="146">
      <c r="A146" s="6">
        <v>142</v>
      </c>
      <c r="B146" s="3" t="inlineStr">
        <is>
          <t xml:space="preserve">HU14C2</t>
        </is>
      </c>
      <c r="C146" s="3" t="inlineStr">
        <is>
          <t xml:space="preserve">Bàn làm việc HU14C2</t>
        </is>
      </c>
      <c r="D146" s="4">
        <v>1805000</v>
      </c>
      <c r="E146" s="7" t="str">
        <f>HYPERLINK("https://noithathoaphat.com/ban-lam-viec-hu14c2","Xem chi tiết")</f>
        <v>Xem chi tiết</v>
      </c>
    </row>
    <row r="147">
      <c r="A147" s="6">
        <v>143</v>
      </c>
      <c r="B147" s="3" t="inlineStr">
        <is>
          <t xml:space="preserve">HU15C2</t>
        </is>
      </c>
      <c r="C147" s="3" t="inlineStr">
        <is>
          <t xml:space="preserve">Bàn làm việc HU15C2</t>
        </is>
      </c>
      <c r="D147" s="4">
        <v>1829000</v>
      </c>
      <c r="E147" s="7" t="str">
        <f>HYPERLINK("https://noithathoaphat.com/ban-lam-viec-hu15c2","Xem chi tiết")</f>
        <v>Xem chi tiết</v>
      </c>
    </row>
    <row r="148">
      <c r="A148" s="6">
        <v>144</v>
      </c>
      <c r="B148" s="3" t="inlineStr">
        <is>
          <t xml:space="preserve">HU16C2</t>
        </is>
      </c>
      <c r="C148" s="3" t="inlineStr">
        <is>
          <t xml:space="preserve">Bàn làm việc HU16C2</t>
        </is>
      </c>
      <c r="D148" s="4">
        <v>1947000</v>
      </c>
      <c r="E148" s="7" t="str">
        <f>HYPERLINK("https://noithathoaphat.com/ban-lam-viec-hu16c2","Xem chi tiết")</f>
        <v>Xem chi tiết</v>
      </c>
    </row>
    <row r="149">
      <c r="A149" s="6">
        <v>145</v>
      </c>
      <c r="B149" s="3" t="inlineStr">
        <is>
          <t xml:space="preserve">HU18C2</t>
        </is>
      </c>
      <c r="C149" s="3" t="inlineStr">
        <is>
          <t xml:space="preserve">Bàn làm việc HU18C2</t>
        </is>
      </c>
      <c r="D149" s="4">
        <v>2077000</v>
      </c>
      <c r="E149" s="7" t="str">
        <f>HYPERLINK("https://noithathoaphat.com/ban-lam-viec-hu18c2","Xem chi tiết")</f>
        <v>Xem chi tiết</v>
      </c>
    </row>
    <row r="150">
      <c r="A150" s="6">
        <v>146</v>
      </c>
      <c r="B150" s="3" t="inlineStr">
        <is>
          <t xml:space="preserve">HRMD07H1, HRMD07</t>
        </is>
      </c>
      <c r="C150" s="3" t="inlineStr">
        <is>
          <t xml:space="preserve">Module bàn làm việc HRMD07H1</t>
        </is>
      </c>
      <c r="D150" s="4">
        <v>6347000</v>
      </c>
      <c r="E150" s="7" t="str">
        <f>HYPERLINK("https://noithathoaphat.com/module-ban-lam-viec-hrmd07h1","Xem chi tiết")</f>
        <v>Xem chi tiết</v>
      </c>
    </row>
    <row r="151">
      <c r="A151" s="6">
        <v>147</v>
      </c>
      <c r="B151" s="3" t="inlineStr">
        <is>
          <t xml:space="preserve">LUX120C10</t>
        </is>
      </c>
      <c r="C151" s="3" t="inlineStr">
        <is>
          <t xml:space="preserve">Bàn làm việc LUX120C10</t>
        </is>
      </c>
      <c r="D151" s="4">
        <v>1864000</v>
      </c>
      <c r="E151" s="7" t="str">
        <f>HYPERLINK("https://noithathoaphat.com/ban-lam-viec-lux120c10","Xem chi tiết")</f>
        <v>Xem chi tiết</v>
      </c>
    </row>
    <row r="152">
      <c r="A152" s="6">
        <v>148</v>
      </c>
      <c r="B152" s="3" t="inlineStr">
        <is>
          <t xml:space="preserve">LUX140C10</t>
        </is>
      </c>
      <c r="C152" s="3" t="inlineStr">
        <is>
          <t xml:space="preserve">Bàn làm việc LUX140C10</t>
        </is>
      </c>
      <c r="D152" s="4">
        <v>2041000</v>
      </c>
      <c r="E152" s="7" t="str">
        <f>HYPERLINK("https://noithathoaphat.com/ban-lam-viec-lux140c10","Xem chi tiết")</f>
        <v>Xem chi tiết</v>
      </c>
    </row>
    <row r="153">
      <c r="A153" s="6">
        <v>149</v>
      </c>
      <c r="B153" s="3" t="inlineStr">
        <is>
          <t xml:space="preserve">LUX160C10</t>
        </is>
      </c>
      <c r="C153" s="3" t="inlineStr">
        <is>
          <t xml:space="preserve">Bàn làm việc LUX160C10</t>
        </is>
      </c>
      <c r="D153" s="4">
        <v>2159000</v>
      </c>
      <c r="E153" s="7" t="str">
        <f>HYPERLINK("https://noithathoaphat.com/ban-lam-viec-lux160c10","Xem chi tiết")</f>
        <v>Xem chi tiết</v>
      </c>
    </row>
    <row r="154">
      <c r="A154" s="6">
        <v>150</v>
      </c>
      <c r="B154" s="3" t="inlineStr">
        <is>
          <t xml:space="preserve">LUX120SHLC10</t>
        </is>
      </c>
      <c r="C154" s="3" t="inlineStr">
        <is>
          <t xml:space="preserve">Bàn làm việc LUX120SHLC10</t>
        </is>
      </c>
      <c r="D154" s="4">
        <v>2206000</v>
      </c>
      <c r="E154" s="7" t="str">
        <f>HYPERLINK("https://noithathoaphat.com/ban-lam-viec-lux120shlc10","Xem chi tiết")</f>
        <v>Xem chi tiết</v>
      </c>
    </row>
    <row r="155">
      <c r="A155" s="6">
        <v>151</v>
      </c>
      <c r="B155" s="3" t="inlineStr">
        <is>
          <t xml:space="preserve">LUX140HLC10</t>
        </is>
      </c>
      <c r="C155" s="3" t="inlineStr">
        <is>
          <t xml:space="preserve">Bàn làm việc LUX140HLC10</t>
        </is>
      </c>
      <c r="D155" s="4">
        <v>2501000</v>
      </c>
      <c r="E155" s="7" t="str">
        <f>HYPERLINK("https://noithathoaphat.com/ban-lam-viec-lux140hlc10","Xem chi tiết")</f>
        <v>Xem chi tiết</v>
      </c>
    </row>
    <row r="156">
      <c r="A156" s="6">
        <v>152</v>
      </c>
      <c r="B156" s="3" t="inlineStr">
        <is>
          <t xml:space="preserve">LUX160HLC10</t>
        </is>
      </c>
      <c r="C156" s="3" t="inlineStr">
        <is>
          <t xml:space="preserve">Bàn làm việc LUX160HLC10</t>
        </is>
      </c>
      <c r="D156" s="4">
        <v>2643000</v>
      </c>
      <c r="E156" s="7" t="str">
        <f>HYPERLINK("https://noithathoaphat.com/ban-lam-viec-lux160hlc10","Xem chi tiết")</f>
        <v>Xem chi tiết</v>
      </c>
    </row>
    <row r="157">
      <c r="A157" s="6">
        <v>153</v>
      </c>
      <c r="B157" s="3" t="inlineStr">
        <is>
          <t xml:space="preserve">UN160CS3</t>
        </is>
      </c>
      <c r="C157" s="3" t="inlineStr">
        <is>
          <t xml:space="preserve">Bàn nhân viên UN160CS3</t>
        </is>
      </c>
      <c r="D157" s="4">
        <v>2195000</v>
      </c>
      <c r="E157" s="7" t="str">
        <f>HYPERLINK("https://noithathoaphat.com/ban-nhan-vien-un160cs3","Xem chi tiết")</f>
        <v>Xem chi tiết</v>
      </c>
    </row>
    <row r="158">
      <c r="A158" s="6">
        <v>154</v>
      </c>
      <c r="B158" s="3" t="inlineStr">
        <is>
          <t xml:space="preserve">UN140CS3</t>
        </is>
      </c>
      <c r="C158" s="3" t="inlineStr">
        <is>
          <t xml:space="preserve">Bàn nhân viên UN140CS3</t>
        </is>
      </c>
      <c r="D158" s="4">
        <v>2030000</v>
      </c>
      <c r="E158" s="7" t="str">
        <f>HYPERLINK("https://noithathoaphat.com/ban-nhan-vien-un140cs3","Xem chi tiết")</f>
        <v>Xem chi tiết</v>
      </c>
    </row>
    <row r="159">
      <c r="A159" s="6">
        <v>155</v>
      </c>
      <c r="B159" s="3" t="inlineStr">
        <is>
          <t xml:space="preserve">UN120CS3</t>
        </is>
      </c>
      <c r="C159" s="3" t="inlineStr">
        <is>
          <t xml:space="preserve">Bàn nhân viên UN120CS3</t>
        </is>
      </c>
      <c r="D159" s="4">
        <v>1864000</v>
      </c>
      <c r="E159" s="7" t="str">
        <f>HYPERLINK("https://noithathoaphat.com/ban-nhan-vien-un120cs3","Xem chi tiết")</f>
        <v>Xem chi tiết</v>
      </c>
    </row>
    <row r="160">
      <c r="A160" s="6">
        <v>156</v>
      </c>
      <c r="B160" s="3" t="inlineStr">
        <is>
          <t xml:space="preserve">UN120SCS3</t>
        </is>
      </c>
      <c r="C160" s="3" t="inlineStr">
        <is>
          <t xml:space="preserve">Bàn nhân viên UN120SCS3</t>
        </is>
      </c>
      <c r="D160" s="4">
        <v>1770000</v>
      </c>
      <c r="E160" s="7" t="str">
        <f>HYPERLINK("https://noithathoaphat.com/ban-nhan-vien-un120scs3","Xem chi tiết")</f>
        <v>Xem chi tiết</v>
      </c>
    </row>
    <row r="161">
      <c r="A161" s="6">
        <v>157</v>
      </c>
      <c r="B161" s="3" t="inlineStr">
        <is>
          <t xml:space="preserve">UN120SHLCS3</t>
        </is>
      </c>
      <c r="C161" s="3" t="inlineStr">
        <is>
          <t xml:space="preserve">Bàn làm việc UN120SHLCS3</t>
        </is>
      </c>
      <c r="D161" s="4">
        <v>2726000</v>
      </c>
      <c r="E161" s="7" t="str">
        <f>HYPERLINK("https://noithathoaphat.com/ban-lam-viec-un120shlcs3","Xem chi tiết")</f>
        <v>Xem chi tiết</v>
      </c>
    </row>
    <row r="162">
      <c r="A162" s="6">
        <v>158</v>
      </c>
      <c r="B162" s="3" t="inlineStr">
        <is>
          <t xml:space="preserve">UN120HLCS3</t>
        </is>
      </c>
      <c r="C162" s="3" t="inlineStr">
        <is>
          <t xml:space="preserve">Bàn làm việc UN120HLCS3</t>
        </is>
      </c>
      <c r="D162" s="4">
        <v>2843000</v>
      </c>
      <c r="E162" s="7" t="str">
        <f>HYPERLINK("https://noithathoaphat.com/ban-lam-viec-un120hlcs3","Xem chi tiết")</f>
        <v>Xem chi tiết</v>
      </c>
    </row>
    <row r="163">
      <c r="A163" s="6">
        <v>159</v>
      </c>
      <c r="B163" s="3" t="inlineStr">
        <is>
          <t xml:space="preserve">LUX120SYC10</t>
        </is>
      </c>
      <c r="C163" s="3" t="inlineStr">
        <is>
          <t xml:space="preserve">Bàn làm việc LUX120SYC10</t>
        </is>
      </c>
      <c r="D163" s="4">
        <v>1676000</v>
      </c>
      <c r="E163" s="7" t="str">
        <f>HYPERLINK("https://noithathoaphat.com/ban-lam-viec-lux120syc10","Xem chi tiết")</f>
        <v>Xem chi tiết</v>
      </c>
    </row>
    <row r="164">
      <c r="A164" s="6">
        <v>160</v>
      </c>
      <c r="B164" s="3" t="inlineStr">
        <is>
          <t xml:space="preserve">LUX120YC10</t>
        </is>
      </c>
      <c r="C164" s="3" t="inlineStr">
        <is>
          <t xml:space="preserve">Bàn làm việc LUX120YC10</t>
        </is>
      </c>
      <c r="D164" s="4">
        <v>1735000</v>
      </c>
      <c r="E164" s="7" t="str">
        <f>HYPERLINK("https://noithathoaphat.com/ban-lam-viec-lux120yc10","Xem chi tiết")</f>
        <v>Xem chi tiết</v>
      </c>
    </row>
    <row r="165">
      <c r="A165" s="6">
        <v>161</v>
      </c>
      <c r="B165" s="3" t="inlineStr">
        <is>
          <t xml:space="preserve">UN140HLCS3</t>
        </is>
      </c>
      <c r="C165" s="3" t="inlineStr">
        <is>
          <t xml:space="preserve">Bàn làm việc UN140HLCS3</t>
        </is>
      </c>
      <c r="D165" s="4">
        <v>3080000</v>
      </c>
      <c r="E165" s="7" t="str">
        <f>HYPERLINK("https://noithathoaphat.com/ban-lam-viec-un140hlcs3","Xem chi tiết")</f>
        <v>Xem chi tiết</v>
      </c>
    </row>
    <row r="166">
      <c r="A166" s="6">
        <v>162</v>
      </c>
      <c r="B166" s="3" t="inlineStr">
        <is>
          <t xml:space="preserve">UN160HLCS3</t>
        </is>
      </c>
      <c r="C166" s="3" t="inlineStr">
        <is>
          <t xml:space="preserve">Bàn làm việc UN160HLCS3</t>
        </is>
      </c>
      <c r="D166" s="4">
        <v>3220000</v>
      </c>
      <c r="E166" s="7" t="str">
        <f>HYPERLINK("https://noithathoaphat.com/ban-lam-viec-un160hlcs3","Xem chi tiết")</f>
        <v>Xem chi tiết</v>
      </c>
    </row>
    <row r="167">
      <c r="A167" s="6">
        <v>163</v>
      </c>
      <c r="B167" s="3" t="inlineStr">
        <is>
          <t xml:space="preserve">LUX140YC10</t>
        </is>
      </c>
      <c r="C167" s="3" t="inlineStr">
        <is>
          <t xml:space="preserve">Bàn làm việc LUX140YC10</t>
        </is>
      </c>
      <c r="D167" s="4">
        <v>1924000</v>
      </c>
      <c r="E167" s="7" t="str">
        <f>HYPERLINK("https://noithathoaphat.com/ban-lam-viec-lux140yc10","Xem chi tiết")</f>
        <v>Xem chi tiết</v>
      </c>
    </row>
    <row r="168">
      <c r="A168" s="6">
        <v>164</v>
      </c>
      <c r="B168" s="3" t="inlineStr">
        <is>
          <t xml:space="preserve">LUX160YC10</t>
        </is>
      </c>
      <c r="C168" s="3" t="inlineStr">
        <is>
          <t xml:space="preserve">Bàn làm việc LUX160YC10</t>
        </is>
      </c>
      <c r="D168" s="4">
        <v>2277000</v>
      </c>
      <c r="E168" s="7" t="str">
        <f>HYPERLINK("https://noithathoaphat.com/ban-lam-viec-lux160yc10","Xem chi tiết")</f>
        <v>Xem chi tiết</v>
      </c>
    </row>
    <row r="169">
      <c r="A169" s="6">
        <v>165</v>
      </c>
      <c r="B169" s="3" t="inlineStr">
        <is>
          <t xml:space="preserve">LUX120SHLYC10</t>
        </is>
      </c>
      <c r="C169" s="3" t="inlineStr">
        <is>
          <t xml:space="preserve">Bàn làm việc LUX120SHLYC10</t>
        </is>
      </c>
      <c r="D169" s="4">
        <v>2855000</v>
      </c>
      <c r="E169" s="7" t="str">
        <f>HYPERLINK("https://noithathoaphat.com/ban-lam-viec-lux120shlyc10","Xem chi tiết")</f>
        <v>Xem chi tiết</v>
      </c>
    </row>
    <row r="170">
      <c r="A170" s="6">
        <v>166</v>
      </c>
      <c r="B170" s="3" t="inlineStr">
        <is>
          <t xml:space="preserve">LUX120HLYC10</t>
        </is>
      </c>
      <c r="C170" s="3" t="inlineStr">
        <is>
          <t xml:space="preserve">Bàn làm việc LUX120HLYC10</t>
        </is>
      </c>
      <c r="D170" s="4">
        <v>2974000</v>
      </c>
      <c r="E170" s="7" t="str">
        <f>HYPERLINK("https://noithathoaphat.com/ban-lam-viec-lux120hlyc10","Xem chi tiết")</f>
        <v>Xem chi tiết</v>
      </c>
    </row>
    <row r="171">
      <c r="A171" s="6">
        <v>167</v>
      </c>
      <c r="B171" s="3" t="inlineStr">
        <is>
          <t xml:space="preserve">LUX140HLYC10</t>
        </is>
      </c>
      <c r="C171" s="3" t="inlineStr">
        <is>
          <t xml:space="preserve">Bàn làm việc LUX140HLYC10</t>
        </is>
      </c>
      <c r="D171" s="4">
        <v>3044000</v>
      </c>
      <c r="E171" s="7" t="str">
        <f>HYPERLINK("https://noithathoaphat.com/ban-lam-viec-lux140hlyc10","Xem chi tiết")</f>
        <v>Xem chi tiết</v>
      </c>
    </row>
    <row r="172">
      <c r="A172" s="6">
        <v>168</v>
      </c>
      <c r="B172" s="3" t="inlineStr">
        <is>
          <t xml:space="preserve">LUX160HLYC10</t>
        </is>
      </c>
      <c r="C172" s="3" t="inlineStr">
        <is>
          <t xml:space="preserve">Bàn làm việc LUX160HLYC10</t>
        </is>
      </c>
      <c r="D172" s="4">
        <v>3386000</v>
      </c>
      <c r="E172" s="7" t="str">
        <f>HYPERLINK("https://noithathoaphat.com/ban-lam-viec-lux160hlyc10","Xem chi tiết")</f>
        <v>Xem chi tiết</v>
      </c>
    </row>
    <row r="173">
      <c r="A173" s="6">
        <v>169</v>
      </c>
      <c r="B173" s="3" t="inlineStr">
        <is>
          <t xml:space="preserve">UN1612CS3</t>
        </is>
      </c>
      <c r="C173" s="3" t="inlineStr">
        <is>
          <t xml:space="preserve">Bàn lượn chân sắt UN1612CS3</t>
        </is>
      </c>
      <c r="D173" s="4">
        <v>4259000</v>
      </c>
      <c r="E173" s="7" t="str">
        <f>HYPERLINK("https://noithathoaphat.com/ban-luon-chan-sat-un1612cs3","Xem chi tiết")</f>
        <v>Xem chi tiết</v>
      </c>
    </row>
    <row r="174">
      <c r="A174" s="6">
        <v>170</v>
      </c>
      <c r="B174" s="3" t="inlineStr">
        <is>
          <t xml:space="preserve">LUXMD01YC10</t>
        </is>
      </c>
      <c r="C174" s="3" t="inlineStr">
        <is>
          <t xml:space="preserve">Bàn làm việc LUXMD01YC10</t>
        </is>
      </c>
      <c r="D174" s="4">
        <v>8871000</v>
      </c>
      <c r="E174" s="7" t="str">
        <f>HYPERLINK("https://noithathoaphat.com/ban-lam-viec-luxmd01yc10","Xem chi tiết")</f>
        <v>Xem chi tiết</v>
      </c>
    </row>
    <row r="175">
      <c r="A175" s="6">
        <v>171</v>
      </c>
      <c r="B175" s="3" t="inlineStr">
        <is>
          <t xml:space="preserve">LUXMD02YC10</t>
        </is>
      </c>
      <c r="C175" s="3" t="inlineStr">
        <is>
          <t xml:space="preserve">Bàn làm việc LUXMD02YC10</t>
        </is>
      </c>
      <c r="D175" s="4">
        <v>12033000</v>
      </c>
      <c r="E175" s="7" t="str">
        <f>HYPERLINK("https://noithathoaphat.com/ban-lam-viec-luxmd02yc10","Xem chi tiết")</f>
        <v>Xem chi tiết</v>
      </c>
    </row>
    <row r="176">
      <c r="A176" s="6">
        <v>172</v>
      </c>
      <c r="B176" s="3" t="inlineStr">
        <is>
          <t xml:space="preserve">UNMD02CS3</t>
        </is>
      </c>
      <c r="C176" s="3" t="inlineStr">
        <is>
          <t xml:space="preserve">Module bàn làm việc UNMD02CS3</t>
        </is>
      </c>
      <c r="D176" s="4">
        <v>6535000</v>
      </c>
      <c r="E176" s="7" t="str">
        <f>HYPERLINK("https://noithathoaphat.com/module-ban-lam-viec-unmd02cs3","Xem chi tiết")</f>
        <v>Xem chi tiết</v>
      </c>
    </row>
    <row r="177">
      <c r="A177" s="6">
        <v>173</v>
      </c>
      <c r="B177" s="3" t="inlineStr">
        <is>
          <t xml:space="preserve">UNMD03CS3</t>
        </is>
      </c>
      <c r="C177" s="3" t="inlineStr">
        <is>
          <t xml:space="preserve">Module bàn làm việc UNMD03CS3</t>
        </is>
      </c>
      <c r="D177" s="4">
        <v>15289000</v>
      </c>
      <c r="E177" s="7" t="str">
        <f>HYPERLINK("https://noithathoaphat.com/module-ban-lam-viec-unmd03cs3","Xem chi tiết")</f>
        <v>Xem chi tiết</v>
      </c>
    </row>
    <row r="178">
      <c r="A178" s="6">
        <v>174</v>
      </c>
      <c r="B178" s="3" t="inlineStr">
        <is>
          <t xml:space="preserve">UNMD04CS3</t>
        </is>
      </c>
      <c r="C178" s="3" t="inlineStr">
        <is>
          <t xml:space="preserve">Module bàn làm việc UNMD04CS3</t>
        </is>
      </c>
      <c r="D178" s="4">
        <v>9214000</v>
      </c>
      <c r="E178" s="7" t="str">
        <f>HYPERLINK("https://noithathoaphat.com/module-ban-lam-viec-unmd04cs3","Xem chi tiết")</f>
        <v>Xem chi tiết</v>
      </c>
    </row>
    <row r="179">
      <c r="A179" s="6">
        <v>175</v>
      </c>
      <c r="B179" s="3" t="inlineStr">
        <is>
          <t xml:space="preserve">UNMD05CS3</t>
        </is>
      </c>
      <c r="C179" s="3" t="inlineStr">
        <is>
          <t xml:space="preserve">Module bàn làm việc UNMD05CS3</t>
        </is>
      </c>
      <c r="D179" s="4">
        <v>5309000</v>
      </c>
      <c r="E179" s="7" t="str">
        <f>HYPERLINK("https://noithathoaphat.com/module-ban-lam-viec-unmd05cs3","Xem chi tiết")</f>
        <v>Xem chi tiết</v>
      </c>
    </row>
    <row r="180">
      <c r="A180" s="6">
        <v>176</v>
      </c>
      <c r="B180" s="3" t="inlineStr">
        <is>
          <t xml:space="preserve">HR140HLC2</t>
        </is>
      </c>
      <c r="C180" s="3" t="inlineStr">
        <is>
          <t xml:space="preserve">Bàn nhân viên HR140HLC2</t>
        </is>
      </c>
      <c r="D180" s="4">
        <v>2242000</v>
      </c>
      <c r="E180" s="7" t="str">
        <f>HYPERLINK("https://noithathoaphat.com/ban-nhan-vien-hr140hlc2","Xem chi tiết")</f>
        <v>Xem chi tiết</v>
      </c>
    </row>
    <row r="182">
      <c r="A182" s="8" t="inlineStr">
        <is>
          <t xml:space="preserve">LƯU Ý</t>
        </is>
      </c>
    </row>
    <row r="183">
      <c r="A183" s="5" t="inlineStr">
        <is>
          <t xml:space="preserve">- Giá được cập nhật tự động theo hệ thống và mang tính tham khảo.</t>
        </is>
      </c>
    </row>
    <row r="184">
      <c r="A184" s="5" t="inlineStr">
        <is>
          <t xml:space="preserve">- Giá chưa bao gồm VAT.</t>
        </is>
      </c>
    </row>
    <row r="185">
      <c r="A185" s="5" t="inlineStr">
        <is>
          <t xml:space="preserve">- Đơn hàng số lượng lớn/dự án có thể áp dụng chính sách giá và chiết khấu riêng.</t>
        </is>
      </c>
    </row>
    <row r="186">
      <c r="A186" s="5" t="inlineStr">
        <is>
          <t xml:space="preserve">Vui lòng liên hệ Sales để được xác nhận giá và chính sách bán hàng trước khi đặt hàng.</t>
        </is>
      </c>
    </row>
    <row r="187">
      <c r="A187" s="5" t="inlineStr">
        <is>
          <t xml:space="preserve">Phòng Bán hàng: 0972.019.889 - 0932.317.198 - 0942.155.688</t>
        </is>
      </c>
    </row>
  </sheetData>
  <autoFilter ref="A4:E180"/>
  <pageMargins left="0.5" right="0.5" top="0.6" bottom="0.6" header="0.3" footer="0.3"/>
  <pageSetup paperSize="9" orientation="portrait"/>
</worksheet>
</file>